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28620" yWindow="-9660" windowWidth="15480" windowHeight="11640" tabRatio="73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5" i="3" l="1"/>
  <c r="O15" i="3"/>
  <c r="N15" i="3"/>
  <c r="M15" i="3"/>
  <c r="L15" i="3"/>
  <c r="K15" i="3"/>
  <c r="J15" i="3"/>
  <c r="I15" i="3"/>
  <c r="H15" i="3"/>
  <c r="G15" i="3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L4" i="2"/>
  <c r="K6" i="2"/>
  <c r="K7" i="2"/>
  <c r="K8" i="2"/>
  <c r="K9" i="2"/>
  <c r="K10" i="2"/>
  <c r="K11" i="2"/>
  <c r="K12" i="2"/>
  <c r="L5" i="2"/>
  <c r="H5" i="2"/>
  <c r="Q5" i="2"/>
  <c r="P5" i="2"/>
  <c r="R5" i="2"/>
  <c r="S5" i="2"/>
  <c r="L6" i="2"/>
  <c r="H6" i="2"/>
  <c r="Q6" i="2"/>
  <c r="P6" i="2"/>
  <c r="R6" i="2"/>
  <c r="S6" i="2"/>
  <c r="L7" i="2"/>
  <c r="H7" i="2"/>
  <c r="Q7" i="2"/>
  <c r="P7" i="2"/>
  <c r="R7" i="2"/>
  <c r="S7" i="2"/>
  <c r="L8" i="2"/>
  <c r="H8" i="2"/>
  <c r="Q8" i="2"/>
  <c r="P8" i="2"/>
  <c r="R8" i="2"/>
  <c r="S8" i="2"/>
  <c r="L9" i="2"/>
  <c r="H9" i="2"/>
  <c r="Q9" i="2"/>
  <c r="P9" i="2"/>
  <c r="R9" i="2"/>
  <c r="S9" i="2"/>
  <c r="L10" i="2"/>
  <c r="H10" i="2"/>
  <c r="Q10" i="2"/>
  <c r="P10" i="2"/>
  <c r="R10" i="2"/>
  <c r="S10" i="2"/>
  <c r="L11" i="2"/>
  <c r="H11" i="2"/>
  <c r="Q11" i="2"/>
  <c r="P11" i="2"/>
  <c r="R11" i="2"/>
  <c r="S11" i="2"/>
  <c r="L12" i="2"/>
  <c r="H12" i="2"/>
  <c r="Q12" i="2"/>
  <c r="P12" i="2"/>
  <c r="R12" i="2"/>
  <c r="S12" i="2"/>
  <c r="L13" i="2"/>
  <c r="H13" i="2"/>
  <c r="Q13" i="2"/>
  <c r="P13" i="2"/>
  <c r="R13" i="2"/>
  <c r="S13" i="2"/>
  <c r="L14" i="2"/>
  <c r="H14" i="2"/>
  <c r="Q14" i="2"/>
  <c r="P14" i="2"/>
  <c r="R14" i="2"/>
  <c r="S14" i="2"/>
  <c r="L15" i="2"/>
  <c r="H15" i="2"/>
  <c r="Q15" i="2"/>
  <c r="P15" i="2"/>
  <c r="R15" i="2"/>
  <c r="S15" i="2"/>
  <c r="L16" i="2"/>
  <c r="H16" i="2"/>
  <c r="Q16" i="2"/>
  <c r="P16" i="2"/>
  <c r="R16" i="2"/>
  <c r="S16" i="2"/>
  <c r="L17" i="2"/>
  <c r="H17" i="2"/>
  <c r="Q17" i="2"/>
  <c r="P17" i="2"/>
  <c r="R17" i="2"/>
  <c r="S17" i="2"/>
  <c r="L18" i="2"/>
  <c r="H18" i="2"/>
  <c r="Q18" i="2"/>
  <c r="P18" i="2"/>
  <c r="R18" i="2"/>
  <c r="S18" i="2"/>
  <c r="L19" i="2"/>
  <c r="H19" i="2"/>
  <c r="Q19" i="2"/>
  <c r="P19" i="2"/>
  <c r="R19" i="2"/>
  <c r="S19" i="2"/>
  <c r="L20" i="2"/>
  <c r="H20" i="2"/>
  <c r="Q20" i="2"/>
  <c r="P20" i="2"/>
  <c r="R20" i="2"/>
  <c r="S20" i="2"/>
  <c r="L21" i="2"/>
  <c r="H21" i="2"/>
  <c r="Q21" i="2"/>
  <c r="P21" i="2"/>
  <c r="R21" i="2"/>
  <c r="S21" i="2"/>
  <c r="L22" i="2"/>
  <c r="H22" i="2"/>
  <c r="Q22" i="2"/>
  <c r="P22" i="2"/>
  <c r="R22" i="2"/>
  <c r="S22" i="2"/>
  <c r="L23" i="2"/>
  <c r="H23" i="2"/>
  <c r="Q23" i="2"/>
  <c r="P23" i="2"/>
  <c r="R23" i="2"/>
  <c r="S23" i="2"/>
  <c r="L24" i="2"/>
  <c r="H24" i="2"/>
  <c r="Q24" i="2"/>
  <c r="P24" i="2"/>
  <c r="R24" i="2"/>
  <c r="S24" i="2"/>
  <c r="L25" i="2"/>
  <c r="H25" i="2"/>
  <c r="Q25" i="2"/>
  <c r="P25" i="2"/>
  <c r="R25" i="2"/>
  <c r="S25" i="2"/>
  <c r="L26" i="2"/>
  <c r="H26" i="2"/>
  <c r="Q26" i="2"/>
  <c r="P26" i="2"/>
  <c r="R26" i="2"/>
  <c r="S26" i="2"/>
  <c r="L27" i="2"/>
  <c r="H27" i="2"/>
  <c r="Q27" i="2"/>
  <c r="P27" i="2"/>
  <c r="R27" i="2"/>
  <c r="S27" i="2"/>
  <c r="L28" i="2"/>
  <c r="H28" i="2"/>
  <c r="Q28" i="2"/>
  <c r="P28" i="2"/>
  <c r="R28" i="2"/>
  <c r="S28" i="2"/>
  <c r="L29" i="2"/>
  <c r="H29" i="2"/>
  <c r="Q29" i="2"/>
  <c r="P29" i="2"/>
  <c r="R29" i="2"/>
  <c r="S29" i="2"/>
  <c r="L30" i="2"/>
  <c r="H30" i="2"/>
  <c r="Q30" i="2"/>
  <c r="P30" i="2"/>
  <c r="R30" i="2"/>
  <c r="S30" i="2"/>
  <c r="L31" i="2"/>
  <c r="H31" i="2"/>
  <c r="Q31" i="2"/>
  <c r="P31" i="2"/>
  <c r="R31" i="2"/>
  <c r="S31" i="2"/>
  <c r="L32" i="2"/>
  <c r="H32" i="2"/>
  <c r="Q32" i="2"/>
  <c r="P32" i="2"/>
  <c r="R32" i="2"/>
  <c r="S32" i="2"/>
  <c r="L33" i="2"/>
  <c r="H33" i="2"/>
  <c r="Q33" i="2"/>
  <c r="P33" i="2"/>
  <c r="R33" i="2"/>
  <c r="S33" i="2"/>
  <c r="H4" i="2"/>
  <c r="Q4" i="2"/>
  <c r="P4" i="2"/>
  <c r="R4" i="2"/>
  <c r="S4" i="2"/>
  <c r="R5" i="4"/>
  <c r="R6" i="4"/>
  <c r="R7" i="4"/>
  <c r="R8" i="4"/>
  <c r="R9" i="4"/>
  <c r="R4" i="4"/>
  <c r="Q5" i="4"/>
  <c r="Q6" i="4"/>
  <c r="Q7" i="4"/>
  <c r="Q8" i="4"/>
  <c r="Q9" i="4"/>
  <c r="Q4" i="4"/>
  <c r="P5" i="4"/>
  <c r="P6" i="4"/>
  <c r="P7" i="4"/>
  <c r="P8" i="4"/>
  <c r="P9" i="4"/>
  <c r="P4" i="4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5" i="1"/>
  <c r="K5" i="2"/>
  <c r="K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8" i="2"/>
  <c r="G9" i="2"/>
  <c r="G10" i="2"/>
  <c r="G11" i="2"/>
  <c r="G12" i="2"/>
  <c r="G13" i="2"/>
  <c r="G14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O5" i="4"/>
  <c r="O6" i="4"/>
  <c r="O7" i="4"/>
  <c r="O8" i="4"/>
  <c r="O9" i="4"/>
  <c r="O4" i="4"/>
  <c r="K5" i="4"/>
  <c r="K6" i="4"/>
  <c r="K7" i="4"/>
  <c r="K8" i="4"/>
  <c r="K9" i="4"/>
  <c r="K4" i="4"/>
  <c r="N5" i="4"/>
  <c r="N6" i="4"/>
  <c r="N7" i="4"/>
  <c r="N8" i="4"/>
  <c r="N9" i="4"/>
  <c r="N4" i="4"/>
  <c r="J5" i="4"/>
  <c r="J6" i="4"/>
  <c r="J7" i="4"/>
  <c r="J8" i="4"/>
  <c r="J9" i="4"/>
  <c r="J4" i="4"/>
  <c r="G5" i="4"/>
  <c r="G6" i="4"/>
  <c r="G7" i="4"/>
  <c r="G8" i="4"/>
  <c r="G9" i="4"/>
  <c r="G4" i="4"/>
  <c r="F9" i="4"/>
  <c r="F8" i="4"/>
  <c r="F7" i="4"/>
  <c r="F6" i="4"/>
  <c r="F5" i="4"/>
  <c r="F4" i="4"/>
  <c r="G7" i="2"/>
  <c r="G6" i="2"/>
  <c r="G5" i="2"/>
  <c r="G4" i="2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3" i="3"/>
  <c r="M23" i="3"/>
  <c r="H22" i="3"/>
  <c r="M22" i="3"/>
  <c r="G23" i="3"/>
  <c r="K23" i="3"/>
  <c r="G22" i="3"/>
  <c r="K22" i="3"/>
  <c r="E23" i="3"/>
  <c r="F23" i="3"/>
  <c r="I23" i="3"/>
  <c r="E22" i="3"/>
  <c r="F22" i="3"/>
  <c r="I22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3" i="3"/>
  <c r="N22" i="3"/>
  <c r="L23" i="3"/>
  <c r="L22" i="3"/>
  <c r="J23" i="3"/>
  <c r="J22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<sst xmlns="http://schemas.openxmlformats.org/spreadsheetml/2006/main" count="324" uniqueCount="133">
  <si>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</si>
  <si>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</si>
  <si>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</si>
  <si>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</si>
  <si>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</si>
  <si>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</si>
  <si>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</si>
  <si>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</si>
  <si>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</si>
  <si>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</si>
  <si>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</si>
  <si>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</si>
  <si>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</si>
  <si>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</si>
  <si>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</si>
  <si>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</si>
  <si>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</si>
  <si>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</si>
  <si>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</si>
  <si>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</si>
  <si>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</si>
  <si>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</si>
  <si>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</si>
  <si>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</si>
  <si>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</si>
  <si>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</si>
  <si>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</si>
  <si>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</si>
  <si>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</si>
  <si>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</si>
  <si>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</si>
  <si>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</si>
  <si>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</si>
  <si>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</si>
  <si>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</si>
  <si>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</si>
  <si>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</si>
  <si>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</si>
  <si>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</si>
  <si>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</si>
  <si>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</si>
  <si>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</si>
  <si>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</si>
  <si>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</si>
  <si>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</si>
  <si>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</si>
  <si>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</si>
  <si>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</si>
  <si>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</si>
  <si>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</si>
  <si>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</si>
  <si>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</si>
  <si>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</si>
  <si>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</si>
  <si>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</si>
  <si>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</si>
  <si>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</si>
  <si>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</si>
  <si>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</si>
  <si>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</si>
  <si>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</si>
  <si>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</si>
  <si>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</si>
  <si>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</si>
  <si>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</si>
  <si>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</si>
  <si>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</si>
  <si>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</si>
  <si>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</si>
  <si>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</si>
  <si>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</si>
  <si>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</si>
  <si>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</si>
  <si>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</si>
  <si>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</si>
  <si>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</si>
  <si>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</si>
  <si>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</si>
  <si>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</si>
  <si>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</si>
  <si>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</si>
  <si>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</si>
  <si>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</si>
  <si>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</si>
  <si>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</si>
  <si>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</si>
  <si>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</si>
  <si>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</si>
  <si>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</si>
  <si>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</si>
  <si>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</si>
  <si>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</si>
  <si>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</si>
  <si>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</si>
  <si>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</si>
  <si>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</si>
  <si>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</si>
  <si>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</si>
  <si>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</si>
  <si>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5987_01</t>
  </si>
  <si>
    <t>5987_12</t>
  </si>
  <si>
    <t>5987_23</t>
  </si>
  <si>
    <t>5987_34</t>
  </si>
  <si>
    <t>5987_45</t>
  </si>
  <si>
    <t>5987_56</t>
  </si>
  <si>
    <t>5987_67</t>
  </si>
  <si>
    <t>5987_78</t>
  </si>
  <si>
    <t>5987_89</t>
  </si>
  <si>
    <t>5987_910</t>
  </si>
  <si>
    <t xml:space="preserve"> </t>
  </si>
  <si>
    <t>5987_01_P</t>
  </si>
  <si>
    <t>5987_12_P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</si>
  <si>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</si>
  <si>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</si>
  <si>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</si>
  <si>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</si>
  <si>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</si>
  <si>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</si>
  <si>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</si>
  <si>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</si>
  <si>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</si>
  <si>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</si>
  <si>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</si>
  <si>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</si>
  <si>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</si>
  <si>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</si>
  <si>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</si>
  <si>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</si>
  <si>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</si>
  <si>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</si>
  <si>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</si>
  <si>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</si>
  <si>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Weight 2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</si>
</sst>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" fontId="0" fillId="0" borderId="2" xfId="0" applyNumberFormat="1" applyBorder="1"/>
    <xf numFmtId="0" fontId="12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2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2" fillId="0" borderId="0" xfId="0" applyFont="1" applyBorder="1"/>
    <xf numFmtId="0" fontId="13" fillId="0" borderId="0" xfId="0" applyFont="1" applyBorder="1" applyAlignment="1"/>
    <xf numFmtId="0" fontId="2" fillId="0" borderId="0" xfId="0" applyFont="1" applyBorder="1"/>
    <xf numFmtId="0" fontId="14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14" fillId="0" borderId="1" xfId="0" applyNumberFormat="1" applyFont="1" applyBorder="1"/>
    <xf numFmtId="0" fontId="0" fillId="0" borderId="1" xfId="0" applyFill="1" applyBorder="1"/>
    <xf numFmtId="164" fontId="0" fillId="0" borderId="0" xfId="0" applyNumberFormat="1" applyFont="1"/>
    <xf numFmtId="164" fontId="9" fillId="0" borderId="0" xfId="0" applyNumberFormat="1" applyFont="1" applyBorder="1"/>
    <xf numFmtId="0" fontId="13" fillId="0" borderId="2" xfId="0" applyFont="1" applyBorder="1" applyAlignment="1">
      <alignment horizontal="center"/>
    </xf>
    <xf numFmtId="0" fontId="3" fillId="0" borderId="1" xfId="0" applyFont="1" applyFill="1" applyBorder="1"/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4"/>
  <sheetViews>
    <sheetView tabSelected="1" topLeftCell="J1" workbookViewId="0">
      <selection activeCell="T24" activeCellId="9" sqref="T6 T8 T10 T12 T14 T16 T18 T20 T22 T24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19.28515625" customWidth="1"/>
    <col min="19" max="19" width="21.5703125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69" t="s">
        <v>0</v>
      </c>
      <c r="K1" s="67"/>
      <c r="L1" s="67"/>
      <c r="M1" s="68"/>
      <c r="N1" s="67" t="s">
        <v>1</v>
      </c>
      <c r="O1" s="67"/>
      <c r="P1" s="67"/>
      <c r="Q1" s="68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70" t="s">
        <v>7</v>
      </c>
      <c r="G2" s="71"/>
      <c r="H2" s="71"/>
      <c r="I2" s="71"/>
      <c r="J2" s="72" t="s">
        <v>8</v>
      </c>
      <c r="K2" s="65"/>
      <c r="L2" s="65"/>
      <c r="M2" s="66"/>
      <c r="N2" s="65" t="s">
        <v>8</v>
      </c>
      <c r="O2" s="65"/>
      <c r="P2" s="65"/>
      <c r="Q2" s="66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132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1</v>
      </c>
      <c r="B5" t="s">
        <v>99</v>
      </c>
      <c r="C5">
        <v>4</v>
      </c>
      <c r="D5" t="s">
        <v>112</v>
      </c>
      <c r="E5">
        <v>20</v>
      </c>
      <c r="F5" s="18">
        <v>0.93810000000000004</v>
      </c>
      <c r="G5">
        <v>0.93820000000000003</v>
      </c>
      <c r="H5" s="29">
        <f>F5-G5</f>
        <v>-9.9999999999988987E-5</v>
      </c>
      <c r="I5" s="36">
        <f>AVERAGE(F5:G5)</f>
        <v>0.93815000000000004</v>
      </c>
      <c r="J5" s="29">
        <v>1.0023</v>
      </c>
      <c r="K5" s="29">
        <v>1.0023</v>
      </c>
      <c r="L5" s="29">
        <f>J5-K5</f>
        <v>0</v>
      </c>
      <c r="M5" s="30">
        <f>AVERAGE(J5:K5)</f>
        <v>1.0023</v>
      </c>
      <c r="N5" s="29">
        <v>0.997</v>
      </c>
      <c r="O5" s="29">
        <v>0.99690000000000001</v>
      </c>
      <c r="P5" s="29">
        <f>N5-O5</f>
        <v>9.9999999999988987E-5</v>
      </c>
      <c r="Q5" s="30">
        <f>AVERAGE(N5:O5)</f>
        <v>0.99695</v>
      </c>
      <c r="R5" s="29">
        <f>((M5-I5)-0.0103)*50</f>
        <v>2.6924999999999963</v>
      </c>
      <c r="S5" s="29">
        <f>((Q5-I5)-0.0103)*50</f>
        <v>2.424999999999998</v>
      </c>
      <c r="T5" s="29">
        <f>R5-S5</f>
        <v>0.26749999999999829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 t="s">
        <v>113</v>
      </c>
      <c r="E6">
        <v>20</v>
      </c>
      <c r="F6" s="18">
        <v>0.95079999999999998</v>
      </c>
      <c r="G6">
        <v>0.95079999999999998</v>
      </c>
      <c r="H6" s="29">
        <f>F6-G6</f>
        <v>0</v>
      </c>
      <c r="I6" s="36">
        <f t="shared" ref="I6:I24" si="0">AVERAGE(F6:G6)</f>
        <v>0.95079999999999998</v>
      </c>
      <c r="J6" s="29">
        <v>0.98780000000000001</v>
      </c>
      <c r="K6" s="29">
        <v>0.98760000000000003</v>
      </c>
      <c r="L6" s="29">
        <f t="shared" ref="L6:L24" si="1">J6-K6</f>
        <v>1.9999999999997797E-4</v>
      </c>
      <c r="M6" s="30">
        <f t="shared" ref="M6:M24" si="2">AVERAGE(J6:K6)</f>
        <v>0.98770000000000002</v>
      </c>
      <c r="N6" s="29">
        <v>0.98329999999999995</v>
      </c>
      <c r="O6" s="29">
        <v>0.98329999999999995</v>
      </c>
      <c r="P6" s="29">
        <f t="shared" ref="P6:P24" si="3">N6-O6</f>
        <v>0</v>
      </c>
      <c r="Q6" s="30">
        <f t="shared" ref="Q6:Q24" si="4">AVERAGE(N6:O6)</f>
        <v>0.98329999999999995</v>
      </c>
      <c r="R6" s="29">
        <f t="shared" ref="R6:R24" si="5">((M6-I6)-0.0103)*50</f>
        <v>1.3300000000000023</v>
      </c>
      <c r="S6" s="29">
        <f t="shared" ref="S6:S24" si="6">((Q6-I6)-0.0103)*50</f>
        <v>1.1099999999999988</v>
      </c>
      <c r="T6" s="29">
        <f t="shared" ref="T6:T24" si="7">R6-S6</f>
        <v>0.22000000000000353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2</v>
      </c>
      <c r="B7" t="s">
        <v>100</v>
      </c>
      <c r="C7">
        <v>4</v>
      </c>
      <c r="D7" t="s">
        <v>114</v>
      </c>
      <c r="E7">
        <v>20</v>
      </c>
      <c r="F7" s="18">
        <v>0.94369999999999998</v>
      </c>
      <c r="G7">
        <v>0.94379999999999997</v>
      </c>
      <c r="H7" s="29">
        <f>F7-G7</f>
        <v>-9.9999999999988987E-5</v>
      </c>
      <c r="I7" s="36">
        <f t="shared" si="0"/>
        <v>0.94374999999999998</v>
      </c>
      <c r="J7" s="29">
        <v>1.0199</v>
      </c>
      <c r="K7" s="29">
        <v>1.0201</v>
      </c>
      <c r="L7" s="29">
        <f t="shared" si="1"/>
        <v>-1.9999999999997797E-4</v>
      </c>
      <c r="M7" s="30">
        <f t="shared" si="2"/>
        <v>1.02</v>
      </c>
      <c r="N7" s="29">
        <v>1.0139</v>
      </c>
      <c r="O7" s="29">
        <v>1.0139</v>
      </c>
      <c r="P7" s="29">
        <f t="shared" si="3"/>
        <v>0</v>
      </c>
      <c r="Q7" s="30">
        <f t="shared" si="4"/>
        <v>1.0139</v>
      </c>
      <c r="R7" s="29">
        <f t="shared" si="5"/>
        <v>3.2975000000000017</v>
      </c>
      <c r="S7" s="29">
        <f t="shared" si="6"/>
        <v>2.9925000000000019</v>
      </c>
      <c r="T7" s="29">
        <f t="shared" si="7"/>
        <v>0.30499999999999972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 t="s">
        <v>115</v>
      </c>
      <c r="E8">
        <v>20</v>
      </c>
      <c r="F8" s="18">
        <v>0.93779999999999997</v>
      </c>
      <c r="G8">
        <v>0.93810000000000004</v>
      </c>
      <c r="H8" s="29">
        <f>F8-G8</f>
        <v>-3.0000000000007798E-4</v>
      </c>
      <c r="I8" s="36">
        <f t="shared" si="0"/>
        <v>0.93795000000000006</v>
      </c>
      <c r="J8" s="29">
        <v>0.98140000000000005</v>
      </c>
      <c r="K8" s="29">
        <v>0.98119999999999996</v>
      </c>
      <c r="L8" s="29">
        <f t="shared" si="1"/>
        <v>2.00000000000089E-4</v>
      </c>
      <c r="M8" s="30">
        <f t="shared" si="2"/>
        <v>0.98130000000000006</v>
      </c>
      <c r="N8" s="29">
        <v>0.97609999999999997</v>
      </c>
      <c r="O8" s="29">
        <v>0.97589999999999999</v>
      </c>
      <c r="P8" s="29">
        <f t="shared" si="3"/>
        <v>1.9999999999997797E-4</v>
      </c>
      <c r="Q8" s="30">
        <f t="shared" si="4"/>
        <v>0.97599999999999998</v>
      </c>
      <c r="R8" s="29">
        <f t="shared" si="5"/>
        <v>1.6524999999999999</v>
      </c>
      <c r="S8" s="29">
        <f t="shared" si="6"/>
        <v>1.387499999999996</v>
      </c>
      <c r="T8" s="29">
        <f t="shared" si="7"/>
        <v>0.2650000000000039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101</v>
      </c>
      <c r="C9">
        <v>4</v>
      </c>
      <c r="D9" t="s">
        <v>116</v>
      </c>
      <c r="E9">
        <v>20</v>
      </c>
      <c r="F9" s="18">
        <v>0.94569999999999999</v>
      </c>
      <c r="G9">
        <v>0.94569999999999999</v>
      </c>
      <c r="H9" s="29">
        <f>F9-G9</f>
        <v>0</v>
      </c>
      <c r="I9" s="36">
        <f t="shared" si="0"/>
        <v>0.94569999999999999</v>
      </c>
      <c r="J9" s="29">
        <v>1.0233000000000001</v>
      </c>
      <c r="K9" s="29">
        <v>1.0228999999999999</v>
      </c>
      <c r="L9" s="29">
        <f t="shared" si="1"/>
        <v>4.0000000000017799E-4</v>
      </c>
      <c r="M9" s="30">
        <f t="shared" si="2"/>
        <v>1.0230999999999999</v>
      </c>
      <c r="N9" s="29">
        <v>1.0170999999999999</v>
      </c>
      <c r="O9" s="29">
        <v>1.0172000000000001</v>
      </c>
      <c r="P9" s="29">
        <f t="shared" si="3"/>
        <v>-1.0000000000021103E-4</v>
      </c>
      <c r="Q9" s="30">
        <f t="shared" si="4"/>
        <v>1.01715</v>
      </c>
      <c r="R9" s="29">
        <f t="shared" si="5"/>
        <v>3.3549999999999955</v>
      </c>
      <c r="S9" s="29">
        <f t="shared" si="6"/>
        <v>3.0575000000000006</v>
      </c>
      <c r="T9" s="29">
        <f t="shared" si="7"/>
        <v>0.29749999999999499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 t="s">
        <v>117</v>
      </c>
      <c r="E10">
        <v>20</v>
      </c>
      <c r="F10" s="18">
        <v>0.93799999999999994</v>
      </c>
      <c r="G10">
        <v>0.93799999999999994</v>
      </c>
      <c r="H10" s="29">
        <f>F10-G10</f>
        <v>0</v>
      </c>
      <c r="I10" s="36">
        <f t="shared" si="0"/>
        <v>0.93799999999999994</v>
      </c>
      <c r="J10" s="29">
        <v>0.98129999999999995</v>
      </c>
      <c r="K10" s="29">
        <v>0.98140000000000005</v>
      </c>
      <c r="L10" s="29">
        <f t="shared" si="1"/>
        <v>-1.0000000000010001E-4</v>
      </c>
      <c r="M10" s="30">
        <f t="shared" si="2"/>
        <v>0.98134999999999994</v>
      </c>
      <c r="N10" s="29">
        <v>0.9758</v>
      </c>
      <c r="O10" s="29">
        <v>0.97560000000000002</v>
      </c>
      <c r="P10" s="29">
        <f t="shared" si="3"/>
        <v>1.9999999999997797E-4</v>
      </c>
      <c r="Q10" s="30">
        <f t="shared" si="4"/>
        <v>0.97570000000000001</v>
      </c>
      <c r="R10" s="29">
        <f t="shared" si="5"/>
        <v>1.6524999999999999</v>
      </c>
      <c r="S10" s="29">
        <f t="shared" si="6"/>
        <v>1.3700000000000034</v>
      </c>
      <c r="T10" s="29">
        <f t="shared" si="7"/>
        <v>0.28249999999999642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4</v>
      </c>
      <c r="B11" t="s">
        <v>102</v>
      </c>
      <c r="C11">
        <v>4</v>
      </c>
      <c r="D11" t="s">
        <v>118</v>
      </c>
      <c r="E11">
        <v>20</v>
      </c>
      <c r="F11" s="18">
        <v>0.93330000000000002</v>
      </c>
      <c r="G11">
        <v>0.93310000000000004</v>
      </c>
      <c r="H11" s="29">
        <f>F11-G11</f>
        <v>1.9999999999997797E-4</v>
      </c>
      <c r="I11" s="36">
        <f t="shared" si="0"/>
        <v>0.93320000000000003</v>
      </c>
      <c r="J11" s="29">
        <v>1.0098</v>
      </c>
      <c r="K11" s="29">
        <v>1.0098</v>
      </c>
      <c r="L11" s="29">
        <f t="shared" si="1"/>
        <v>0</v>
      </c>
      <c r="M11" s="30">
        <f t="shared" si="2"/>
        <v>1.0098</v>
      </c>
      <c r="N11" s="29">
        <v>1.0033000000000001</v>
      </c>
      <c r="O11" s="29">
        <v>1.0031000000000001</v>
      </c>
      <c r="P11" s="29">
        <f t="shared" si="3"/>
        <v>1.9999999999997797E-4</v>
      </c>
      <c r="Q11" s="30">
        <f t="shared" si="4"/>
        <v>1.0032000000000001</v>
      </c>
      <c r="R11" s="29">
        <f t="shared" si="5"/>
        <v>3.3149999999999999</v>
      </c>
      <c r="S11" s="29">
        <f t="shared" si="6"/>
        <v>2.985000000000003</v>
      </c>
      <c r="T11" s="29">
        <f t="shared" si="7"/>
        <v>0.32999999999999696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 t="s">
        <v>119</v>
      </c>
      <c r="E12">
        <v>20</v>
      </c>
      <c r="F12" s="18">
        <v>0.92520000000000002</v>
      </c>
      <c r="G12">
        <v>0.92520000000000002</v>
      </c>
      <c r="H12" s="29">
        <f>F12-G12</f>
        <v>0</v>
      </c>
      <c r="I12" s="36">
        <f t="shared" si="0"/>
        <v>0.92520000000000002</v>
      </c>
      <c r="J12" s="29">
        <v>0.96740000000000004</v>
      </c>
      <c r="K12" s="29">
        <v>0.9677</v>
      </c>
      <c r="L12" s="29">
        <f t="shared" si="1"/>
        <v>-2.9999999999996696E-4</v>
      </c>
      <c r="M12" s="30">
        <f t="shared" si="2"/>
        <v>0.96755000000000002</v>
      </c>
      <c r="N12" s="29">
        <v>0.96240000000000003</v>
      </c>
      <c r="O12" s="29">
        <v>0.96240000000000003</v>
      </c>
      <c r="P12" s="29">
        <f t="shared" si="3"/>
        <v>0</v>
      </c>
      <c r="Q12" s="30">
        <f t="shared" si="4"/>
        <v>0.96240000000000003</v>
      </c>
      <c r="R12" s="29">
        <f t="shared" si="5"/>
        <v>1.6024999999999998</v>
      </c>
      <c r="S12" s="29">
        <f t="shared" si="6"/>
        <v>1.3450000000000006</v>
      </c>
      <c r="T12" s="29">
        <f t="shared" si="7"/>
        <v>0.25749999999999917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5</v>
      </c>
      <c r="B13" t="s">
        <v>103</v>
      </c>
      <c r="C13">
        <v>4</v>
      </c>
      <c r="D13" t="s">
        <v>120</v>
      </c>
      <c r="E13">
        <v>20</v>
      </c>
      <c r="F13" s="18">
        <v>0.91959999999999997</v>
      </c>
      <c r="G13">
        <v>0.92010000000000003</v>
      </c>
      <c r="H13" s="29">
        <f>F13-G13</f>
        <v>-5.0000000000005596E-4</v>
      </c>
      <c r="I13" s="36">
        <f t="shared" si="0"/>
        <v>0.91985000000000006</v>
      </c>
      <c r="J13" s="29">
        <v>1.0055000000000001</v>
      </c>
      <c r="K13" s="29">
        <v>1.0051000000000001</v>
      </c>
      <c r="L13" s="29">
        <f t="shared" si="1"/>
        <v>3.9999999999995595E-4</v>
      </c>
      <c r="M13" s="30">
        <f t="shared" si="2"/>
        <v>1.0053000000000001</v>
      </c>
      <c r="N13" s="29">
        <v>0.99880000000000002</v>
      </c>
      <c r="O13" s="29">
        <v>0.99860000000000004</v>
      </c>
      <c r="P13" s="29">
        <f t="shared" si="3"/>
        <v>1.9999999999997797E-4</v>
      </c>
      <c r="Q13" s="30">
        <f t="shared" si="4"/>
        <v>0.99870000000000003</v>
      </c>
      <c r="R13" s="29">
        <f t="shared" si="5"/>
        <v>3.7575000000000012</v>
      </c>
      <c r="S13" s="29">
        <f t="shared" si="6"/>
        <v>3.4274999999999984</v>
      </c>
      <c r="T13" s="29">
        <f t="shared" si="7"/>
        <v>0.33000000000000274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 t="s">
        <v>121</v>
      </c>
      <c r="E14">
        <v>20</v>
      </c>
      <c r="F14" s="18">
        <v>0.94</v>
      </c>
      <c r="G14">
        <v>0.94030000000000002</v>
      </c>
      <c r="H14" s="29">
        <f>F14-G14</f>
        <v>-3.0000000000007798E-4</v>
      </c>
      <c r="I14" s="36">
        <f t="shared" si="0"/>
        <v>0.94015000000000004</v>
      </c>
      <c r="J14" s="29">
        <v>0.98660000000000003</v>
      </c>
      <c r="K14" s="29">
        <v>0.98660000000000003</v>
      </c>
      <c r="L14" s="29">
        <f t="shared" si="1"/>
        <v>0</v>
      </c>
      <c r="M14" s="30">
        <f t="shared" si="2"/>
        <v>0.98660000000000003</v>
      </c>
      <c r="N14" s="29">
        <v>0.98070000000000002</v>
      </c>
      <c r="O14" s="29">
        <v>0.98070000000000002</v>
      </c>
      <c r="P14" s="29">
        <f t="shared" si="3"/>
        <v>0</v>
      </c>
      <c r="Q14" s="30">
        <f t="shared" si="4"/>
        <v>0.98070000000000002</v>
      </c>
      <c r="R14" s="29">
        <f t="shared" si="5"/>
        <v>1.8074999999999994</v>
      </c>
      <c r="S14" s="29">
        <f t="shared" si="6"/>
        <v>1.5124999999999988</v>
      </c>
      <c r="T14" s="29">
        <f t="shared" si="7"/>
        <v>0.2950000000000006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6</v>
      </c>
      <c r="B15" t="s">
        <v>104</v>
      </c>
      <c r="C15">
        <v>4</v>
      </c>
      <c r="D15" t="s">
        <v>122</v>
      </c>
      <c r="E15">
        <v>20</v>
      </c>
      <c r="F15" s="18">
        <v>0.94420000000000004</v>
      </c>
      <c r="G15">
        <v>0.94399999999999995</v>
      </c>
      <c r="H15" s="29">
        <f>F15-G15</f>
        <v>2.00000000000089E-4</v>
      </c>
      <c r="I15" s="36">
        <f t="shared" si="0"/>
        <v>0.94409999999999994</v>
      </c>
      <c r="J15" s="29">
        <v>1.0274000000000001</v>
      </c>
      <c r="K15" s="29">
        <v>1.0269999999999999</v>
      </c>
      <c r="L15" s="29">
        <f t="shared" si="1"/>
        <v>4.0000000000017799E-4</v>
      </c>
      <c r="M15" s="30">
        <f t="shared" si="2"/>
        <v>1.0272000000000001</v>
      </c>
      <c r="N15" s="29">
        <v>1.0208999999999999</v>
      </c>
      <c r="O15" s="29">
        <v>1.0207999999999999</v>
      </c>
      <c r="P15" s="29">
        <f t="shared" si="3"/>
        <v>9.9999999999988987E-5</v>
      </c>
      <c r="Q15" s="30">
        <f t="shared" si="4"/>
        <v>1.0208499999999998</v>
      </c>
      <c r="R15" s="29">
        <f t="shared" si="5"/>
        <v>3.6400000000000086</v>
      </c>
      <c r="S15" s="29">
        <f t="shared" si="6"/>
        <v>3.3224999999999936</v>
      </c>
      <c r="T15" s="29">
        <f t="shared" si="7"/>
        <v>0.31750000000001499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 t="s">
        <v>123</v>
      </c>
      <c r="E16">
        <v>20</v>
      </c>
      <c r="F16" s="18">
        <v>0.93120000000000003</v>
      </c>
      <c r="G16">
        <v>0.93120000000000003</v>
      </c>
      <c r="H16" s="29">
        <f>F16-G16</f>
        <v>0</v>
      </c>
      <c r="I16" s="36">
        <f t="shared" si="0"/>
        <v>0.93120000000000003</v>
      </c>
      <c r="J16" s="29">
        <v>0.97670000000000001</v>
      </c>
      <c r="K16" s="29">
        <v>0.97619999999999996</v>
      </c>
      <c r="L16" s="29">
        <f t="shared" si="1"/>
        <v>5.0000000000005596E-4</v>
      </c>
      <c r="M16" s="30">
        <f t="shared" si="2"/>
        <v>0.97645000000000004</v>
      </c>
      <c r="N16" s="29">
        <v>0.97089999999999999</v>
      </c>
      <c r="O16" s="29">
        <v>0.97099999999999997</v>
      </c>
      <c r="P16" s="29">
        <f t="shared" si="3"/>
        <v>-9.9999999999988987E-5</v>
      </c>
      <c r="Q16" s="30">
        <f t="shared" si="4"/>
        <v>0.97094999999999998</v>
      </c>
      <c r="R16" s="29">
        <f t="shared" si="5"/>
        <v>1.7475000000000005</v>
      </c>
      <c r="S16" s="29">
        <f t="shared" si="6"/>
        <v>1.4724999999999977</v>
      </c>
      <c r="T16" s="29">
        <f t="shared" si="7"/>
        <v>0.2750000000000028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7</v>
      </c>
      <c r="B17" t="s">
        <v>105</v>
      </c>
      <c r="C17">
        <v>4</v>
      </c>
      <c r="D17" t="s">
        <v>124</v>
      </c>
      <c r="E17">
        <v>20</v>
      </c>
      <c r="F17" s="18">
        <v>1.0188999999999999</v>
      </c>
      <c r="G17">
        <v>1.0186999999999999</v>
      </c>
      <c r="H17" s="29">
        <f>F17-G17</f>
        <v>1.9999999999997797E-4</v>
      </c>
      <c r="I17" s="36">
        <f t="shared" si="0"/>
        <v>1.0187999999999999</v>
      </c>
      <c r="J17" s="29">
        <v>1.1019000000000001</v>
      </c>
      <c r="K17" s="29">
        <v>1.1015999999999999</v>
      </c>
      <c r="L17" s="29">
        <f t="shared" si="1"/>
        <v>3.00000000000189E-4</v>
      </c>
      <c r="M17" s="30">
        <f t="shared" si="2"/>
        <v>1.10175</v>
      </c>
      <c r="N17" s="29">
        <v>1.0955999999999999</v>
      </c>
      <c r="O17" s="29">
        <v>1.0958000000000001</v>
      </c>
      <c r="P17" s="29">
        <f t="shared" si="3"/>
        <v>-2.0000000000020002E-4</v>
      </c>
      <c r="Q17" s="30">
        <f t="shared" si="4"/>
        <v>1.0956999999999999</v>
      </c>
      <c r="R17" s="29">
        <f t="shared" si="5"/>
        <v>3.6325000000000038</v>
      </c>
      <c r="S17" s="29">
        <f t="shared" si="6"/>
        <v>3.3299999999999983</v>
      </c>
      <c r="T17" s="29">
        <f t="shared" si="7"/>
        <v>0.30250000000000554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 t="s">
        <v>125</v>
      </c>
      <c r="E18">
        <v>20</v>
      </c>
      <c r="F18" s="18">
        <v>0.93500000000000005</v>
      </c>
      <c r="G18">
        <v>0.93530000000000002</v>
      </c>
      <c r="H18" s="29">
        <f>F18-G18</f>
        <v>-2.9999999999996696E-4</v>
      </c>
      <c r="I18" s="36">
        <f t="shared" si="0"/>
        <v>0.93515000000000004</v>
      </c>
      <c r="J18" s="29">
        <v>0.98</v>
      </c>
      <c r="K18" s="29">
        <v>0.97970000000000002</v>
      </c>
      <c r="L18" s="29">
        <f t="shared" si="1"/>
        <v>2.9999999999996696E-4</v>
      </c>
      <c r="M18" s="30">
        <f t="shared" si="2"/>
        <v>0.97985</v>
      </c>
      <c r="N18" s="29">
        <v>0.97419999999999995</v>
      </c>
      <c r="O18" s="29">
        <v>0.97460000000000002</v>
      </c>
      <c r="P18" s="29">
        <f t="shared" si="3"/>
        <v>-4.0000000000006697E-4</v>
      </c>
      <c r="Q18" s="30">
        <f t="shared" si="4"/>
        <v>0.97439999999999993</v>
      </c>
      <c r="R18" s="29">
        <f t="shared" si="5"/>
        <v>1.719999999999998</v>
      </c>
      <c r="S18" s="29">
        <f t="shared" si="6"/>
        <v>1.4474999999999949</v>
      </c>
      <c r="T18" s="29">
        <f t="shared" si="7"/>
        <v>0.27250000000000307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>
        <v>8</v>
      </c>
      <c r="B19" t="s">
        <v>106</v>
      </c>
      <c r="C19">
        <v>4</v>
      </c>
      <c r="D19" t="s">
        <v>126</v>
      </c>
      <c r="E19">
        <v>20</v>
      </c>
      <c r="F19" s="18">
        <v>0.95079999999999998</v>
      </c>
      <c r="G19">
        <v>0.95099999999999996</v>
      </c>
      <c r="H19" s="29">
        <f>F19-G19</f>
        <v>-1.9999999999997797E-4</v>
      </c>
      <c r="I19" s="36">
        <f t="shared" si="0"/>
        <v>0.95089999999999997</v>
      </c>
      <c r="J19" s="29">
        <v>1.0338000000000001</v>
      </c>
      <c r="K19" s="29">
        <v>1.0334000000000001</v>
      </c>
      <c r="L19" s="29">
        <f t="shared" si="1"/>
        <v>3.9999999999995595E-4</v>
      </c>
      <c r="M19" s="30">
        <f t="shared" si="2"/>
        <v>1.0336000000000001</v>
      </c>
      <c r="N19" s="29">
        <v>1.0276000000000001</v>
      </c>
      <c r="O19" s="29">
        <v>1.0276000000000001</v>
      </c>
      <c r="P19" s="29">
        <f t="shared" si="3"/>
        <v>0</v>
      </c>
      <c r="Q19" s="30">
        <f t="shared" si="4"/>
        <v>1.0276000000000001</v>
      </c>
      <c r="R19" s="29">
        <f t="shared" si="5"/>
        <v>3.620000000000005</v>
      </c>
      <c r="S19" s="29">
        <f t="shared" si="6"/>
        <v>3.3200000000000047</v>
      </c>
      <c r="T19" s="29">
        <f t="shared" si="7"/>
        <v>0.30000000000000027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x14ac:dyDescent="0.25">
      <c r="C20">
        <v>8</v>
      </c>
      <c r="D20" t="s">
        <v>127</v>
      </c>
      <c r="E20">
        <v>20</v>
      </c>
      <c r="F20" s="18">
        <v>0.94159999999999999</v>
      </c>
      <c r="G20">
        <v>0.94169999999999998</v>
      </c>
      <c r="H20" s="29">
        <f>F20-G20</f>
        <v>-9.9999999999988987E-5</v>
      </c>
      <c r="I20" s="36">
        <f t="shared" si="0"/>
        <v>0.94164999999999999</v>
      </c>
      <c r="J20" s="29">
        <v>0.98619999999999997</v>
      </c>
      <c r="K20" s="29">
        <v>0.98570000000000002</v>
      </c>
      <c r="L20" s="29">
        <f t="shared" si="1"/>
        <v>4.9999999999994493E-4</v>
      </c>
      <c r="M20" s="30">
        <f t="shared" si="2"/>
        <v>0.98594999999999999</v>
      </c>
      <c r="N20" s="29">
        <v>0.98070000000000002</v>
      </c>
      <c r="O20" s="29">
        <v>0.98070000000000002</v>
      </c>
      <c r="P20" s="29">
        <f t="shared" si="3"/>
        <v>0</v>
      </c>
      <c r="Q20" s="30">
        <f t="shared" si="4"/>
        <v>0.98070000000000002</v>
      </c>
      <c r="R20" s="29">
        <f t="shared" si="5"/>
        <v>1.7000000000000002</v>
      </c>
      <c r="S20" s="29">
        <f t="shared" si="6"/>
        <v>1.4375000000000016</v>
      </c>
      <c r="T20" s="29">
        <f t="shared" si="7"/>
        <v>0.26249999999999862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x14ac:dyDescent="0.25">
      <c r="A21">
        <v>9</v>
      </c>
      <c r="B21" t="s">
        <v>107</v>
      </c>
      <c r="C21">
        <v>4</v>
      </c>
      <c r="D21" t="s">
        <v>128</v>
      </c>
      <c r="E21">
        <v>20</v>
      </c>
      <c r="F21" s="18">
        <v>0.94740000000000002</v>
      </c>
      <c r="G21">
        <v>0.94740000000000002</v>
      </c>
      <c r="H21" s="29">
        <f>F21-G21</f>
        <v>0</v>
      </c>
      <c r="I21" s="36">
        <f t="shared" si="0"/>
        <v>0.94740000000000002</v>
      </c>
      <c r="J21" s="29">
        <v>1.0339</v>
      </c>
      <c r="K21" s="29">
        <v>1.0336000000000001</v>
      </c>
      <c r="L21" s="29">
        <f t="shared" si="1"/>
        <v>2.9999999999996696E-4</v>
      </c>
      <c r="M21" s="30">
        <f t="shared" si="2"/>
        <v>1.0337499999999999</v>
      </c>
      <c r="N21" s="29">
        <v>1.0273000000000001</v>
      </c>
      <c r="O21" s="29">
        <v>1.0276000000000001</v>
      </c>
      <c r="P21" s="29">
        <f t="shared" si="3"/>
        <v>-2.9999999999996696E-4</v>
      </c>
      <c r="Q21" s="30">
        <f t="shared" si="4"/>
        <v>1.02745</v>
      </c>
      <c r="R21" s="29">
        <f t="shared" si="5"/>
        <v>3.8024999999999962</v>
      </c>
      <c r="S21" s="29">
        <f t="shared" si="6"/>
        <v>3.4874999999999976</v>
      </c>
      <c r="T21" s="29">
        <f t="shared" si="7"/>
        <v>0.31499999999999861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5">
      <c r="C22">
        <v>8</v>
      </c>
      <c r="D22" t="s">
        <v>129</v>
      </c>
      <c r="E22">
        <v>20</v>
      </c>
      <c r="F22" s="18">
        <v>0.95989999999999998</v>
      </c>
      <c r="G22">
        <v>0.95979999999999999</v>
      </c>
      <c r="H22" s="29">
        <f>F22-G22</f>
        <v>9.9999999999988987E-5</v>
      </c>
      <c r="I22" s="36">
        <f t="shared" si="0"/>
        <v>0.95984999999999998</v>
      </c>
      <c r="J22" s="29">
        <v>1.0073000000000001</v>
      </c>
      <c r="K22" s="29">
        <v>1.0067999999999999</v>
      </c>
      <c r="L22" s="29">
        <f t="shared" si="1"/>
        <v>5.0000000000016698E-4</v>
      </c>
      <c r="M22" s="30">
        <f t="shared" si="2"/>
        <v>1.00705</v>
      </c>
      <c r="N22" s="29">
        <v>1.0011000000000001</v>
      </c>
      <c r="O22" s="29">
        <v>1.0008999999999999</v>
      </c>
      <c r="P22" s="29">
        <f t="shared" si="3"/>
        <v>2.0000000000020002E-4</v>
      </c>
      <c r="Q22" s="30">
        <f t="shared" si="4"/>
        <v>1.0009999999999999</v>
      </c>
      <c r="R22" s="29">
        <f t="shared" si="5"/>
        <v>1.8450000000000009</v>
      </c>
      <c r="S22" s="29">
        <f t="shared" si="6"/>
        <v>1.5424999999999955</v>
      </c>
      <c r="T22" s="29">
        <f t="shared" si="7"/>
        <v>0.30250000000000532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x14ac:dyDescent="0.25">
      <c r="A23">
        <v>10</v>
      </c>
      <c r="B23" t="s">
        <v>108</v>
      </c>
      <c r="C23">
        <v>4</v>
      </c>
      <c r="D23" t="s">
        <v>130</v>
      </c>
      <c r="E23">
        <v>20</v>
      </c>
      <c r="F23" s="18">
        <v>0.93799999999999994</v>
      </c>
      <c r="G23">
        <v>0.93810000000000004</v>
      </c>
      <c r="H23" s="29">
        <f>F23-G23</f>
        <v>-1.0000000000010001E-4</v>
      </c>
      <c r="I23" s="36">
        <f t="shared" si="0"/>
        <v>0.93805000000000005</v>
      </c>
      <c r="J23" s="29">
        <v>1.0295000000000001</v>
      </c>
      <c r="K23" s="29">
        <v>1.0291999999999999</v>
      </c>
      <c r="L23" s="29">
        <f t="shared" si="1"/>
        <v>3.00000000000189E-4</v>
      </c>
      <c r="M23" s="30">
        <f t="shared" si="2"/>
        <v>1.02935</v>
      </c>
      <c r="N23" s="29">
        <v>1.0225</v>
      </c>
      <c r="O23" s="31">
        <v>1.0224</v>
      </c>
      <c r="P23" s="29">
        <f t="shared" si="3"/>
        <v>9.9999999999988987E-5</v>
      </c>
      <c r="Q23" s="30">
        <f t="shared" si="4"/>
        <v>1.0224500000000001</v>
      </c>
      <c r="R23" s="29">
        <f t="shared" si="5"/>
        <v>4.0499999999999963</v>
      </c>
      <c r="S23" s="29">
        <f t="shared" si="6"/>
        <v>3.7050000000000014</v>
      </c>
      <c r="T23" s="29">
        <f t="shared" si="7"/>
        <v>0.34499999999999487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1:39" x14ac:dyDescent="0.25">
      <c r="C24">
        <v>8</v>
      </c>
      <c r="D24" t="s">
        <v>131</v>
      </c>
      <c r="E24">
        <v>20</v>
      </c>
      <c r="F24" s="18">
        <v>0.93540000000000001</v>
      </c>
      <c r="G24">
        <v>0.9355</v>
      </c>
      <c r="H24" s="29">
        <f>F24-G24</f>
        <v>-9.9999999999988987E-5</v>
      </c>
      <c r="I24" s="36">
        <f t="shared" si="0"/>
        <v>0.93545</v>
      </c>
      <c r="J24" s="29">
        <v>0.98460000000000003</v>
      </c>
      <c r="K24" s="29">
        <v>0.98419999999999996</v>
      </c>
      <c r="L24" s="29">
        <f t="shared" si="1"/>
        <v>4.0000000000006697E-4</v>
      </c>
      <c r="M24" s="30">
        <f t="shared" si="2"/>
        <v>0.98439999999999994</v>
      </c>
      <c r="N24" s="29">
        <v>0.97850000000000004</v>
      </c>
      <c r="O24" s="29">
        <v>0.97829999999999995</v>
      </c>
      <c r="P24" s="29">
        <f t="shared" si="3"/>
        <v>2.00000000000089E-4</v>
      </c>
      <c r="Q24" s="30">
        <f t="shared" si="4"/>
        <v>0.97839999999999994</v>
      </c>
      <c r="R24" s="29">
        <f t="shared" si="5"/>
        <v>1.9324999999999968</v>
      </c>
      <c r="S24" s="29">
        <f t="shared" si="6"/>
        <v>1.6324999999999965</v>
      </c>
      <c r="T24" s="29">
        <f t="shared" si="7"/>
        <v>0.30000000000000027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5">
      <c r="F25" s="28"/>
      <c r="G25" s="29"/>
      <c r="H25" s="29"/>
      <c r="I25" s="36"/>
      <c r="J25" s="29"/>
      <c r="K25" s="29"/>
      <c r="L25" s="29"/>
      <c r="M25" s="30"/>
      <c r="N25" s="29"/>
      <c r="O25" s="29"/>
      <c r="P25" s="29"/>
      <c r="Q25" s="3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F26" s="28"/>
      <c r="G26" s="29"/>
      <c r="H26" s="29"/>
      <c r="I26" s="36"/>
      <c r="J26" s="29"/>
      <c r="K26" s="29"/>
      <c r="L26" s="29"/>
      <c r="M26" s="30"/>
      <c r="N26" s="29"/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F27" s="28"/>
      <c r="G27" s="29"/>
      <c r="H27" s="29"/>
      <c r="I27" s="36"/>
      <c r="J27" s="29"/>
      <c r="K27" s="29"/>
      <c r="L27" s="29"/>
      <c r="M27" s="30"/>
      <c r="N27" s="29"/>
      <c r="O27" s="29"/>
      <c r="P27" s="29"/>
      <c r="Q27" s="3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A28" s="33"/>
      <c r="B28" s="33"/>
      <c r="F28" s="28"/>
      <c r="G28" s="29"/>
      <c r="H28" s="29"/>
      <c r="I28" s="36"/>
      <c r="J28" s="29"/>
      <c r="K28" s="29"/>
      <c r="L28" s="29"/>
      <c r="M28" s="30"/>
      <c r="N28" s="29"/>
      <c r="O28" s="29"/>
      <c r="P28" s="29"/>
      <c r="Q28" s="3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</row>
    <row r="29" spans="1:39" x14ac:dyDescent="0.25">
      <c r="B29" s="33"/>
      <c r="F29" s="28"/>
      <c r="G29" s="29"/>
      <c r="H29" s="29"/>
      <c r="I29" s="36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</row>
    <row r="30" spans="1:39" x14ac:dyDescent="0.25">
      <c r="B30" s="33"/>
      <c r="F30" s="28"/>
      <c r="G30" s="29"/>
      <c r="H30" s="29"/>
      <c r="I30" s="36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</row>
    <row r="31" spans="1:39" x14ac:dyDescent="0.25">
      <c r="B31" s="33"/>
      <c r="F31" s="28"/>
      <c r="G31" s="29"/>
      <c r="H31" s="29"/>
      <c r="I31" s="36"/>
      <c r="J31" s="29"/>
      <c r="K31" s="29"/>
      <c r="L31" s="29"/>
      <c r="M31" s="30"/>
      <c r="N31" s="29"/>
      <c r="O31" s="31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</row>
    <row r="32" spans="1:39" x14ac:dyDescent="0.25">
      <c r="F32" s="28"/>
      <c r="G32" s="29"/>
      <c r="H32" s="29"/>
      <c r="I32" s="36"/>
      <c r="J32" s="29"/>
      <c r="K32" s="29"/>
      <c r="L32" s="29"/>
      <c r="M32" s="30"/>
      <c r="N32" s="29"/>
      <c r="O32" s="31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6:39" x14ac:dyDescent="0.25">
      <c r="F33" s="28"/>
      <c r="G33" s="29"/>
      <c r="H33" s="29"/>
      <c r="I33" s="36"/>
      <c r="J33" s="29"/>
      <c r="K33" s="29"/>
      <c r="L33" s="29"/>
      <c r="M33" s="30"/>
      <c r="N33" s="29"/>
      <c r="O33" s="31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  <row r="266" spans="6:39" x14ac:dyDescent="0.25">
      <c r="F266" s="28"/>
      <c r="G266" s="29"/>
      <c r="H266" s="29"/>
      <c r="I266" s="30"/>
      <c r="J266" s="29"/>
      <c r="K266" s="29"/>
      <c r="L266" s="29"/>
      <c r="M266" s="30"/>
      <c r="N266" s="29"/>
      <c r="O266" s="29"/>
      <c r="P266" s="29"/>
      <c r="Q266" s="30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</row>
    <row r="267" spans="6:39" x14ac:dyDescent="0.25">
      <c r="F267" s="28"/>
      <c r="G267" s="29"/>
      <c r="H267" s="29"/>
      <c r="I267" s="30"/>
      <c r="J267" s="29"/>
      <c r="K267" s="29"/>
      <c r="L267" s="29"/>
      <c r="M267" s="30"/>
      <c r="N267" s="29"/>
      <c r="O267" s="29"/>
      <c r="P267" s="29"/>
      <c r="Q267" s="30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</row>
    <row r="268" spans="6:39" x14ac:dyDescent="0.25">
      <c r="F268" s="28"/>
      <c r="G268" s="29"/>
      <c r="H268" s="29"/>
      <c r="I268" s="30"/>
      <c r="J268" s="29"/>
      <c r="K268" s="29"/>
      <c r="L268" s="29"/>
      <c r="M268" s="30"/>
      <c r="N268" s="29"/>
      <c r="O268" s="29"/>
      <c r="P268" s="29"/>
      <c r="Q268" s="30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</row>
    <row r="269" spans="6:39" x14ac:dyDescent="0.25">
      <c r="F269" s="28"/>
      <c r="G269" s="29"/>
      <c r="H269" s="29"/>
      <c r="I269" s="30"/>
      <c r="J269" s="29"/>
      <c r="K269" s="29"/>
      <c r="L269" s="29"/>
      <c r="M269" s="30"/>
      <c r="N269" s="29"/>
      <c r="O269" s="29"/>
      <c r="P269" s="29"/>
      <c r="Q269" s="30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</row>
    <row r="270" spans="6:39" x14ac:dyDescent="0.25">
      <c r="F270" s="28"/>
      <c r="G270" s="29"/>
      <c r="H270" s="29"/>
      <c r="I270" s="30"/>
      <c r="J270" s="29"/>
      <c r="K270" s="29"/>
      <c r="L270" s="29"/>
      <c r="M270" s="30"/>
      <c r="N270" s="29"/>
      <c r="O270" s="29"/>
      <c r="P270" s="29"/>
      <c r="Q270" s="30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</row>
    <row r="271" spans="6:39" x14ac:dyDescent="0.25">
      <c r="F271" s="28"/>
      <c r="G271" s="29"/>
      <c r="H271" s="29"/>
      <c r="I271" s="30"/>
      <c r="J271" s="29"/>
      <c r="K271" s="29"/>
      <c r="L271" s="29"/>
      <c r="M271" s="30"/>
      <c r="N271" s="29"/>
      <c r="O271" s="29"/>
      <c r="P271" s="29"/>
      <c r="Q271" s="30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</row>
    <row r="272" spans="6:39" x14ac:dyDescent="0.25">
      <c r="F272" s="28"/>
      <c r="G272" s="29"/>
      <c r="H272" s="29"/>
      <c r="I272" s="30"/>
      <c r="J272" s="29"/>
      <c r="K272" s="29"/>
      <c r="L272" s="29"/>
      <c r="M272" s="30"/>
      <c r="N272" s="29"/>
      <c r="O272" s="29"/>
      <c r="P272" s="29"/>
      <c r="Q272" s="30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</row>
    <row r="273" spans="6:39" x14ac:dyDescent="0.25">
      <c r="F273" s="28"/>
      <c r="G273" s="29"/>
      <c r="H273" s="29"/>
      <c r="I273" s="30"/>
      <c r="J273" s="29"/>
      <c r="K273" s="29"/>
      <c r="L273" s="29"/>
      <c r="M273" s="30"/>
      <c r="N273" s="29"/>
      <c r="O273" s="29"/>
      <c r="P273" s="29"/>
      <c r="Q273" s="30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</row>
    <row r="274" spans="6:39" x14ac:dyDescent="0.25">
      <c r="F274" s="28"/>
      <c r="G274" s="29"/>
      <c r="H274" s="29"/>
      <c r="I274" s="30"/>
      <c r="J274" s="29"/>
      <c r="K274" s="29"/>
      <c r="L274" s="29"/>
      <c r="M274" s="30"/>
      <c r="N274" s="29"/>
      <c r="O274" s="29"/>
      <c r="P274" s="29"/>
      <c r="Q274" s="30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6"/>
  <sheetViews>
    <sheetView topLeftCell="A7" zoomScale="85" zoomScaleNormal="85" workbookViewId="0">
      <selection activeCell="S33" activeCellId="9" sqref="S6 S9 S12 S15 S18 S21 S24 S27 S30 S33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5" width="12.28515625" style="20" hidden="1" customWidth="1"/>
    <col min="6" max="6" width="10.140625" style="20" hidden="1" customWidth="1"/>
    <col min="7" max="7" width="7.7109375" style="20" hidden="1" customWidth="1"/>
    <col min="8" max="8" width="10.140625" style="19" hidden="1" customWidth="1"/>
    <col min="9" max="9" width="11.140625" hidden="1" customWidth="1"/>
    <col min="10" max="10" width="10.140625" hidden="1" customWidth="1"/>
    <col min="11" max="11" width="7.28515625" hidden="1" customWidth="1"/>
    <col min="12" max="12" width="9.28515625" style="19" hidden="1" customWidth="1"/>
    <col min="13" max="13" width="10.140625" hidden="1" customWidth="1"/>
    <col min="14" max="14" width="10.7109375" hidden="1" customWidth="1"/>
    <col min="15" max="15" width="7.42578125" style="20" hidden="1" customWidth="1"/>
    <col min="16" max="16" width="9.28515625" style="20" hidden="1" customWidth="1"/>
    <col min="17" max="17" width="8" style="18" customWidth="1"/>
    <col min="18" max="18" width="8.42578125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73" t="s">
        <v>1</v>
      </c>
      <c r="N1" s="73"/>
      <c r="O1" s="73"/>
      <c r="P1" s="74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1" t="s">
        <v>11</v>
      </c>
      <c r="Q2" s="83" t="s">
        <v>69</v>
      </c>
      <c r="R2" s="60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20" t="s">
        <v>32</v>
      </c>
      <c r="Q3" s="84" t="s">
        <v>32</v>
      </c>
      <c r="R3" s="27" t="s">
        <v>32</v>
      </c>
      <c r="S3" s="27" t="s">
        <v>32</v>
      </c>
    </row>
    <row r="4" spans="1:42" x14ac:dyDescent="0.25">
      <c r="A4">
        <v>1</v>
      </c>
      <c r="B4" t="s">
        <v>99</v>
      </c>
      <c r="C4">
        <v>850</v>
      </c>
      <c r="D4" s="19">
        <v>110</v>
      </c>
      <c r="E4">
        <v>29.243300000000001</v>
      </c>
      <c r="F4">
        <v>29.243500000000001</v>
      </c>
      <c r="G4">
        <f>E4-F4</f>
        <v>-1.9999999999953388E-4</v>
      </c>
      <c r="H4" s="30">
        <f>AVERAGE(E4:F4)</f>
        <v>29.243400000000001</v>
      </c>
      <c r="I4" s="31">
        <v>29.386500000000002</v>
      </c>
      <c r="J4" s="29">
        <v>29.386800000000001</v>
      </c>
      <c r="K4" s="29">
        <f>I4-J4</f>
        <v>-2.9999999999930083E-4</v>
      </c>
      <c r="L4" s="30">
        <f>AVERAGE(I4:J4)</f>
        <v>29.386650000000003</v>
      </c>
      <c r="M4" s="29">
        <v>29.381699999999999</v>
      </c>
      <c r="N4" s="29">
        <v>29.381699999999999</v>
      </c>
      <c r="O4" s="31">
        <f>M4-N4</f>
        <v>0</v>
      </c>
      <c r="P4" s="31">
        <f>AVERAGE(M4:N4)</f>
        <v>29.381699999999999</v>
      </c>
      <c r="Q4" s="28">
        <f>L4-H4</f>
        <v>0.14325000000000188</v>
      </c>
      <c r="R4" s="29">
        <f>P4-H4</f>
        <v>0.13829999999999742</v>
      </c>
      <c r="S4" s="29">
        <f>Q4-R4</f>
        <v>4.9500000000044508E-3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90</v>
      </c>
      <c r="D5" s="19">
        <v>111</v>
      </c>
      <c r="E5">
        <v>29.620899999999999</v>
      </c>
      <c r="F5">
        <v>29.620899999999999</v>
      </c>
      <c r="G5">
        <f>E5-F5</f>
        <v>0</v>
      </c>
      <c r="H5" s="30">
        <f t="shared" ref="H5:H33" si="0">AVERAGE(E5:F5)</f>
        <v>29.620899999999999</v>
      </c>
      <c r="I5" s="31">
        <v>30.122399999999999</v>
      </c>
      <c r="J5" s="29">
        <v>30.122599999999998</v>
      </c>
      <c r="K5" s="29">
        <f t="shared" ref="K5:K33" si="1">I5-J5</f>
        <v>-1.9999999999953388E-4</v>
      </c>
      <c r="L5" s="30">
        <f>AVERAGE(I5:J5)</f>
        <v>30.122499999999999</v>
      </c>
      <c r="M5" s="29">
        <v>30.1081</v>
      </c>
      <c r="N5" s="29">
        <v>30.108000000000001</v>
      </c>
      <c r="O5" s="31">
        <f t="shared" ref="O5:O33" si="2">M5-N5</f>
        <v>9.9999999999766942E-5</v>
      </c>
      <c r="P5" s="31">
        <f t="shared" ref="P5:P33" si="3">AVERAGE(M5:N5)</f>
        <v>30.108049999999999</v>
      </c>
      <c r="Q5" s="28">
        <f>L5-H5</f>
        <v>0.50159999999999982</v>
      </c>
      <c r="R5" s="29">
        <f>P5-H5</f>
        <v>0.48714999999999975</v>
      </c>
      <c r="S5" s="29">
        <f t="shared" ref="S5:S33" si="4">Q5-R5</f>
        <v>1.4450000000000074E-2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B6" t="s">
        <v>109</v>
      </c>
      <c r="C6">
        <v>63</v>
      </c>
      <c r="D6" s="19">
        <v>112</v>
      </c>
      <c r="E6">
        <v>28.616099999999999</v>
      </c>
      <c r="F6">
        <v>28.616599999999998</v>
      </c>
      <c r="G6">
        <f>E6-F6</f>
        <v>-4.9999999999883471E-4</v>
      </c>
      <c r="H6" s="30">
        <f t="shared" si="0"/>
        <v>28.616349999999997</v>
      </c>
      <c r="I6" s="85">
        <v>29.091799999999999</v>
      </c>
      <c r="J6" s="29">
        <v>29.091699999999999</v>
      </c>
      <c r="K6" s="29">
        <f t="shared" si="1"/>
        <v>9.9999999999766942E-5</v>
      </c>
      <c r="L6" s="30">
        <f>AVERAGE(I6:J6)</f>
        <v>29.091749999999998</v>
      </c>
      <c r="M6" s="29">
        <v>29.0852</v>
      </c>
      <c r="N6" s="29">
        <v>29.084900000000001</v>
      </c>
      <c r="O6" s="31">
        <f t="shared" si="2"/>
        <v>2.9999999999930083E-4</v>
      </c>
      <c r="P6" s="31">
        <f t="shared" si="3"/>
        <v>29.085050000000003</v>
      </c>
      <c r="Q6" s="28">
        <f>L6-H6</f>
        <v>0.47540000000000049</v>
      </c>
      <c r="R6" s="29">
        <f>P6-H6</f>
        <v>0.46870000000000545</v>
      </c>
      <c r="S6" s="29">
        <f t="shared" si="4"/>
        <v>6.6999999999950433E-3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A7">
        <v>2</v>
      </c>
      <c r="B7" t="s">
        <v>100</v>
      </c>
      <c r="C7">
        <v>850</v>
      </c>
      <c r="D7" s="19">
        <v>113</v>
      </c>
      <c r="E7">
        <v>30.873899999999999</v>
      </c>
      <c r="F7">
        <v>30.874199999999998</v>
      </c>
      <c r="G7">
        <f>E7-F7</f>
        <v>-2.9999999999930083E-4</v>
      </c>
      <c r="H7" s="30">
        <f t="shared" si="0"/>
        <v>30.874049999999997</v>
      </c>
      <c r="I7" s="31">
        <v>30.887599999999999</v>
      </c>
      <c r="J7" s="29">
        <v>30.8873</v>
      </c>
      <c r="K7" s="29">
        <f t="shared" si="1"/>
        <v>2.9999999999930083E-4</v>
      </c>
      <c r="L7" s="30">
        <f>AVERAGE(I7:J7)</f>
        <v>30.887450000000001</v>
      </c>
      <c r="M7" s="29">
        <v>30.8856</v>
      </c>
      <c r="N7" s="29">
        <v>30.8855</v>
      </c>
      <c r="O7" s="31">
        <f t="shared" si="2"/>
        <v>9.9999999999766942E-5</v>
      </c>
      <c r="P7" s="31">
        <f t="shared" si="3"/>
        <v>30.885550000000002</v>
      </c>
      <c r="Q7" s="28">
        <f>L7-H7</f>
        <v>1.3400000000004297E-2</v>
      </c>
      <c r="R7" s="29">
        <f>P7-H7</f>
        <v>1.1500000000005173E-2</v>
      </c>
      <c r="S7" s="29">
        <f t="shared" si="4"/>
        <v>1.8999999999991246E-3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90</v>
      </c>
      <c r="D8" s="19">
        <v>119</v>
      </c>
      <c r="E8">
        <v>29.4267</v>
      </c>
      <c r="F8">
        <v>29.427</v>
      </c>
      <c r="G8">
        <f>E8-F8</f>
        <v>-2.9999999999930083E-4</v>
      </c>
      <c r="H8" s="30">
        <f t="shared" si="0"/>
        <v>29.426850000000002</v>
      </c>
      <c r="I8" s="31">
        <v>29.847799999999999</v>
      </c>
      <c r="J8" s="29">
        <v>29.847300000000001</v>
      </c>
      <c r="K8" s="29">
        <f t="shared" si="1"/>
        <v>4.9999999999883471E-4</v>
      </c>
      <c r="L8" s="30">
        <f>AVERAGE(I8:J8)</f>
        <v>29.847549999999998</v>
      </c>
      <c r="M8" s="29">
        <v>29.830300000000001</v>
      </c>
      <c r="N8" s="29">
        <v>29.829899999999999</v>
      </c>
      <c r="O8" s="31">
        <f t="shared" si="2"/>
        <v>4.0000000000262048E-4</v>
      </c>
      <c r="P8" s="31">
        <f t="shared" si="3"/>
        <v>29.830100000000002</v>
      </c>
      <c r="Q8" s="28">
        <f>L8-H8</f>
        <v>0.42069999999999652</v>
      </c>
      <c r="R8" s="29">
        <f>P8-H8</f>
        <v>0.40324999999999989</v>
      </c>
      <c r="S8" s="29">
        <f t="shared" si="4"/>
        <v>1.7449999999996635E-2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B9" t="s">
        <v>109</v>
      </c>
      <c r="C9">
        <v>63</v>
      </c>
      <c r="D9" s="19">
        <v>120</v>
      </c>
      <c r="E9">
        <v>31.9008</v>
      </c>
      <c r="F9">
        <v>31.901</v>
      </c>
      <c r="G9">
        <f>E9-F9</f>
        <v>-1.9999999999953388E-4</v>
      </c>
      <c r="H9" s="30">
        <f t="shared" si="0"/>
        <v>31.9009</v>
      </c>
      <c r="I9" s="31">
        <v>32.435699999999997</v>
      </c>
      <c r="J9" s="85">
        <v>32.435400000000001</v>
      </c>
      <c r="K9" s="29">
        <f t="shared" si="1"/>
        <v>2.9999999999574811E-4</v>
      </c>
      <c r="L9" s="30">
        <f>AVERAGE(I9:J9)</f>
        <v>32.435549999999999</v>
      </c>
      <c r="M9" s="29">
        <v>32.427799999999998</v>
      </c>
      <c r="N9" s="29">
        <v>32.427399999999999</v>
      </c>
      <c r="O9" s="31">
        <f t="shared" si="2"/>
        <v>3.9999999999906777E-4</v>
      </c>
      <c r="P9" s="31">
        <f t="shared" si="3"/>
        <v>32.427599999999998</v>
      </c>
      <c r="Q9" s="28">
        <f>L9-H9</f>
        <v>0.53464999999999918</v>
      </c>
      <c r="R9" s="29">
        <f>P9-H9</f>
        <v>0.52669999999999817</v>
      </c>
      <c r="S9" s="29">
        <f t="shared" si="4"/>
        <v>7.9500000000010118E-3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A10">
        <v>3</v>
      </c>
      <c r="B10" t="s">
        <v>101</v>
      </c>
      <c r="C10">
        <v>850</v>
      </c>
      <c r="D10" s="19">
        <v>121</v>
      </c>
      <c r="E10">
        <v>28.8979</v>
      </c>
      <c r="F10">
        <v>28.8979</v>
      </c>
      <c r="G10">
        <f>E10-F10</f>
        <v>0</v>
      </c>
      <c r="H10" s="30">
        <f t="shared" si="0"/>
        <v>28.8979</v>
      </c>
      <c r="I10" s="31">
        <v>28.9255</v>
      </c>
      <c r="J10" s="29">
        <v>28.9254</v>
      </c>
      <c r="K10" s="29">
        <f t="shared" si="1"/>
        <v>9.9999999999766942E-5</v>
      </c>
      <c r="L10" s="30">
        <f>AVERAGE(I10:J10)</f>
        <v>28.925449999999998</v>
      </c>
      <c r="M10" s="29">
        <v>28.924399999999999</v>
      </c>
      <c r="N10" s="29">
        <v>28.924299999999999</v>
      </c>
      <c r="O10" s="31">
        <f t="shared" si="2"/>
        <v>9.9999999999766942E-5</v>
      </c>
      <c r="P10" s="31">
        <f t="shared" si="3"/>
        <v>28.924349999999997</v>
      </c>
      <c r="Q10" s="28">
        <f>L10-H10</f>
        <v>2.7549999999997965E-2</v>
      </c>
      <c r="R10" s="29">
        <f>P10-H10</f>
        <v>2.6449999999996976E-2</v>
      </c>
      <c r="S10" s="29">
        <f t="shared" si="4"/>
        <v>1.1000000000009891E-3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C11">
        <v>90</v>
      </c>
      <c r="D11" s="19">
        <v>122</v>
      </c>
      <c r="E11">
        <v>28.9099</v>
      </c>
      <c r="F11">
        <v>28.9099</v>
      </c>
      <c r="G11">
        <f>E11-F11</f>
        <v>0</v>
      </c>
      <c r="H11" s="30">
        <f t="shared" si="0"/>
        <v>28.9099</v>
      </c>
      <c r="I11" s="31">
        <v>29.4237</v>
      </c>
      <c r="J11" s="85">
        <v>29.4237</v>
      </c>
      <c r="K11" s="29">
        <f t="shared" si="1"/>
        <v>0</v>
      </c>
      <c r="L11" s="30">
        <f>AVERAGE(I11:J11)</f>
        <v>29.4237</v>
      </c>
      <c r="M11" s="29">
        <v>29.405899999999999</v>
      </c>
      <c r="N11" s="29">
        <v>29.4055</v>
      </c>
      <c r="O11" s="31">
        <f t="shared" si="2"/>
        <v>3.9999999999906777E-4</v>
      </c>
      <c r="P11" s="31">
        <f t="shared" si="3"/>
        <v>29.4057</v>
      </c>
      <c r="Q11" s="28">
        <f>L11-H11</f>
        <v>0.51379999999999981</v>
      </c>
      <c r="R11" s="29">
        <f>P11-H11</f>
        <v>0.49579999999999913</v>
      </c>
      <c r="S11" s="29">
        <f t="shared" si="4"/>
        <v>1.8000000000000682E-2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B12" t="s">
        <v>109</v>
      </c>
      <c r="C12">
        <v>63</v>
      </c>
      <c r="D12" s="19">
        <v>123</v>
      </c>
      <c r="E12">
        <v>31.2194</v>
      </c>
      <c r="F12">
        <v>31.2197</v>
      </c>
      <c r="G12">
        <f>E12-F12</f>
        <v>-2.9999999999930083E-4</v>
      </c>
      <c r="H12" s="30">
        <f t="shared" si="0"/>
        <v>31.219549999999998</v>
      </c>
      <c r="I12" s="31">
        <v>31.8415</v>
      </c>
      <c r="J12" s="29">
        <v>31.8415</v>
      </c>
      <c r="K12" s="29">
        <f t="shared" si="1"/>
        <v>0</v>
      </c>
      <c r="L12" s="30">
        <f>AVERAGE(I12:J12)</f>
        <v>31.8415</v>
      </c>
      <c r="M12" s="29">
        <v>31.834700000000002</v>
      </c>
      <c r="N12" s="29">
        <v>31.834499999999998</v>
      </c>
      <c r="O12" s="31">
        <f t="shared" si="2"/>
        <v>2.000000000030866E-4</v>
      </c>
      <c r="P12" s="31">
        <f t="shared" si="3"/>
        <v>31.834600000000002</v>
      </c>
      <c r="Q12" s="28">
        <f>L12-H12</f>
        <v>0.62195000000000178</v>
      </c>
      <c r="R12" s="29">
        <f>P12-H12</f>
        <v>0.61505000000000365</v>
      </c>
      <c r="S12" s="29">
        <f t="shared" si="4"/>
        <v>6.8999999999981299E-3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A13">
        <v>4</v>
      </c>
      <c r="B13" t="s">
        <v>102</v>
      </c>
      <c r="C13">
        <v>850</v>
      </c>
      <c r="D13" s="19">
        <v>124</v>
      </c>
      <c r="E13">
        <v>29.7333</v>
      </c>
      <c r="F13">
        <v>29.733699999999999</v>
      </c>
      <c r="G13">
        <f>E13-F13</f>
        <v>-3.9999999999906777E-4</v>
      </c>
      <c r="H13" s="30">
        <f t="shared" si="0"/>
        <v>29.733499999999999</v>
      </c>
      <c r="I13" s="31">
        <v>30.075500000000002</v>
      </c>
      <c r="J13" s="29">
        <v>30.075500000000002</v>
      </c>
      <c r="K13" s="29">
        <f t="shared" si="1"/>
        <v>0</v>
      </c>
      <c r="L13" s="30">
        <f>AVERAGE(I13:J13)</f>
        <v>30.075500000000002</v>
      </c>
      <c r="M13" s="29">
        <v>30.069400000000002</v>
      </c>
      <c r="N13" s="29">
        <v>30.068999999999999</v>
      </c>
      <c r="O13" s="31">
        <f t="shared" si="2"/>
        <v>4.0000000000262048E-4</v>
      </c>
      <c r="P13" s="31">
        <f t="shared" si="3"/>
        <v>30.069200000000002</v>
      </c>
      <c r="Q13" s="28">
        <f>L13-H13</f>
        <v>0.3420000000000023</v>
      </c>
      <c r="R13" s="29">
        <f>P13-H13</f>
        <v>0.33570000000000277</v>
      </c>
      <c r="S13" s="29">
        <f t="shared" si="4"/>
        <v>6.2999999999995282E-3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C14">
        <v>90</v>
      </c>
      <c r="D14" s="19">
        <v>125</v>
      </c>
      <c r="E14">
        <v>32.347099999999998</v>
      </c>
      <c r="F14">
        <v>32.347099999999998</v>
      </c>
      <c r="G14">
        <f>E14-F14</f>
        <v>0</v>
      </c>
      <c r="H14" s="30">
        <f t="shared" si="0"/>
        <v>32.347099999999998</v>
      </c>
      <c r="I14" s="31">
        <v>32.817700000000002</v>
      </c>
      <c r="J14" s="29">
        <v>32.817500000000003</v>
      </c>
      <c r="K14" s="29">
        <f t="shared" si="1"/>
        <v>1.9999999999953388E-4</v>
      </c>
      <c r="L14" s="30">
        <f>AVERAGE(I14:J14)</f>
        <v>32.817599999999999</v>
      </c>
      <c r="M14" s="29">
        <v>32.798499999999997</v>
      </c>
      <c r="N14" s="29">
        <v>32.798000000000002</v>
      </c>
      <c r="O14" s="31">
        <f t="shared" si="2"/>
        <v>4.99999999995282E-4</v>
      </c>
      <c r="P14" s="31">
        <f t="shared" si="3"/>
        <v>32.798249999999996</v>
      </c>
      <c r="Q14" s="28">
        <f>L14-H14</f>
        <v>0.47050000000000125</v>
      </c>
      <c r="R14" s="29">
        <f>P14-H14</f>
        <v>0.45114999999999839</v>
      </c>
      <c r="S14" s="29">
        <f t="shared" si="4"/>
        <v>1.9350000000002865E-2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B15" t="s">
        <v>109</v>
      </c>
      <c r="C15">
        <v>63</v>
      </c>
      <c r="D15" s="19">
        <v>1</v>
      </c>
      <c r="E15">
        <v>28.898800000000001</v>
      </c>
      <c r="F15">
        <v>28.898599999999998</v>
      </c>
      <c r="G15" s="82">
        <f>E15-F15</f>
        <v>2.000000000030866E-4</v>
      </c>
      <c r="H15" s="30">
        <f t="shared" si="0"/>
        <v>28.898699999999998</v>
      </c>
      <c r="I15" s="31">
        <v>29.594899999999999</v>
      </c>
      <c r="J15" s="29">
        <v>29.595300000000002</v>
      </c>
      <c r="K15" s="29">
        <f t="shared" si="1"/>
        <v>-4.0000000000262048E-4</v>
      </c>
      <c r="L15" s="30">
        <f>AVERAGE(I15:J15)</f>
        <v>29.595100000000002</v>
      </c>
      <c r="M15" s="29">
        <v>29.5885</v>
      </c>
      <c r="N15" s="29">
        <v>29.588100000000001</v>
      </c>
      <c r="O15" s="31">
        <f t="shared" si="2"/>
        <v>3.9999999999906777E-4</v>
      </c>
      <c r="P15" s="31">
        <f t="shared" si="3"/>
        <v>29.5883</v>
      </c>
      <c r="Q15" s="28">
        <f>L15-H15</f>
        <v>0.69640000000000413</v>
      </c>
      <c r="R15" s="29">
        <f>P15-H15</f>
        <v>0.68960000000000221</v>
      </c>
      <c r="S15" s="29">
        <f t="shared" si="4"/>
        <v>6.8000000000019156E-3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A16">
        <v>5</v>
      </c>
      <c r="B16" t="s">
        <v>103</v>
      </c>
      <c r="C16">
        <v>850</v>
      </c>
      <c r="D16" s="19">
        <v>2</v>
      </c>
      <c r="E16">
        <v>29.402999999999999</v>
      </c>
      <c r="F16">
        <v>29.4025</v>
      </c>
      <c r="G16" s="82">
        <f>E16-F16</f>
        <v>4.9999999999883471E-4</v>
      </c>
      <c r="H16" s="30">
        <f t="shared" si="0"/>
        <v>29.402749999999997</v>
      </c>
      <c r="I16" s="31">
        <v>29.4588</v>
      </c>
      <c r="J16" s="29">
        <v>29.4587</v>
      </c>
      <c r="K16" s="29">
        <f t="shared" si="1"/>
        <v>9.9999999999766942E-5</v>
      </c>
      <c r="L16" s="30">
        <f>AVERAGE(I16:J16)</f>
        <v>29.458750000000002</v>
      </c>
      <c r="M16" s="29">
        <v>29.457799999999999</v>
      </c>
      <c r="N16" s="29">
        <v>29.4575</v>
      </c>
      <c r="O16" s="31">
        <f t="shared" si="2"/>
        <v>2.9999999999930083E-4</v>
      </c>
      <c r="P16" s="31">
        <f t="shared" si="3"/>
        <v>29.457650000000001</v>
      </c>
      <c r="Q16" s="28">
        <f>L16-H16</f>
        <v>5.6000000000004491E-2</v>
      </c>
      <c r="R16" s="29">
        <f>P16-H16</f>
        <v>5.4900000000003502E-2</v>
      </c>
      <c r="S16" s="29">
        <f t="shared" si="4"/>
        <v>1.1000000000009891E-3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B17" t="s">
        <v>109</v>
      </c>
      <c r="C17">
        <v>90</v>
      </c>
      <c r="D17" s="19">
        <v>3</v>
      </c>
      <c r="E17">
        <v>29.3264</v>
      </c>
      <c r="F17">
        <v>29.3262</v>
      </c>
      <c r="G17" s="82">
        <f>E17-F17</f>
        <v>1.9999999999953388E-4</v>
      </c>
      <c r="H17" s="30">
        <f t="shared" si="0"/>
        <v>29.3263</v>
      </c>
      <c r="I17" s="31">
        <v>29.817599999999999</v>
      </c>
      <c r="J17" s="29">
        <v>29.817799999999998</v>
      </c>
      <c r="K17" s="29">
        <f t="shared" si="1"/>
        <v>-1.9999999999953388E-4</v>
      </c>
      <c r="L17" s="30">
        <f>AVERAGE(I17:J17)</f>
        <v>29.817699999999999</v>
      </c>
      <c r="M17" s="29">
        <v>29.7943</v>
      </c>
      <c r="N17" s="29">
        <v>29.7941</v>
      </c>
      <c r="O17" s="31">
        <f t="shared" si="2"/>
        <v>1.9999999999953388E-4</v>
      </c>
      <c r="P17" s="31">
        <f t="shared" si="3"/>
        <v>29.7942</v>
      </c>
      <c r="Q17" s="28">
        <f>L17-H17</f>
        <v>0.49139999999999873</v>
      </c>
      <c r="R17" s="29">
        <f>P17-H17</f>
        <v>0.4679000000000002</v>
      </c>
      <c r="S17" s="29">
        <f t="shared" si="4"/>
        <v>2.3499999999998522E-2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C18">
        <v>63</v>
      </c>
      <c r="D18" s="19">
        <v>4</v>
      </c>
      <c r="E18">
        <v>30.977</v>
      </c>
      <c r="F18">
        <v>30.9773</v>
      </c>
      <c r="G18" s="82">
        <f>E18-F18</f>
        <v>-2.9999999999930083E-4</v>
      </c>
      <c r="H18" s="30">
        <f t="shared" si="0"/>
        <v>30.977150000000002</v>
      </c>
      <c r="I18" s="31">
        <v>31.8111</v>
      </c>
      <c r="J18" s="29">
        <v>31.8109</v>
      </c>
      <c r="K18" s="29">
        <f t="shared" si="1"/>
        <v>1.9999999999953388E-4</v>
      </c>
      <c r="L18" s="30">
        <f>AVERAGE(I18:J18)</f>
        <v>31.811</v>
      </c>
      <c r="M18" s="29">
        <v>31.8017</v>
      </c>
      <c r="N18" s="29">
        <v>31.801600000000001</v>
      </c>
      <c r="O18" s="31">
        <f t="shared" si="2"/>
        <v>9.9999999999766942E-5</v>
      </c>
      <c r="P18" s="31">
        <f t="shared" si="3"/>
        <v>31.801650000000002</v>
      </c>
      <c r="Q18" s="28">
        <f>L18-H18</f>
        <v>0.8338499999999982</v>
      </c>
      <c r="R18" s="29">
        <f>P18-H18</f>
        <v>0.82450000000000045</v>
      </c>
      <c r="S18" s="29">
        <f t="shared" si="4"/>
        <v>9.349999999997749E-3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A19">
        <v>6</v>
      </c>
      <c r="B19" t="s">
        <v>104</v>
      </c>
      <c r="C19">
        <v>850</v>
      </c>
      <c r="D19" s="19">
        <v>5</v>
      </c>
      <c r="E19">
        <v>30.922000000000001</v>
      </c>
      <c r="F19">
        <v>30.922499999999999</v>
      </c>
      <c r="G19" s="82">
        <f>E19-F19</f>
        <v>-4.9999999999883471E-4</v>
      </c>
      <c r="H19" s="30">
        <f t="shared" si="0"/>
        <v>30.922249999999998</v>
      </c>
      <c r="I19" s="31">
        <v>31.045200000000001</v>
      </c>
      <c r="J19" s="29">
        <v>31.045300000000001</v>
      </c>
      <c r="K19" s="29">
        <f t="shared" si="1"/>
        <v>-9.9999999999766942E-5</v>
      </c>
      <c r="L19" s="30">
        <f>AVERAGE(I19:J19)</f>
        <v>31.045250000000003</v>
      </c>
      <c r="M19" s="29">
        <v>31.041899999999998</v>
      </c>
      <c r="N19" s="29">
        <v>31.041899999999998</v>
      </c>
      <c r="O19" s="31">
        <f t="shared" si="2"/>
        <v>0</v>
      </c>
      <c r="P19" s="31">
        <f t="shared" si="3"/>
        <v>31.041899999999998</v>
      </c>
      <c r="Q19" s="28">
        <f>L19-H19</f>
        <v>0.12300000000000466</v>
      </c>
      <c r="R19" s="29">
        <f>P19-H19</f>
        <v>0.11965000000000003</v>
      </c>
      <c r="S19" s="29">
        <f t="shared" si="4"/>
        <v>3.3500000000046271E-3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C20">
        <v>90</v>
      </c>
      <c r="D20" s="19">
        <v>6</v>
      </c>
      <c r="E20">
        <v>29.642099999999999</v>
      </c>
      <c r="F20">
        <v>29.642499999999998</v>
      </c>
      <c r="G20" s="82">
        <f>E20-F20</f>
        <v>-3.9999999999906777E-4</v>
      </c>
      <c r="H20" s="30">
        <f t="shared" si="0"/>
        <v>29.642299999999999</v>
      </c>
      <c r="I20" s="31">
        <v>30.2012</v>
      </c>
      <c r="J20" s="29">
        <v>30.2011</v>
      </c>
      <c r="K20" s="29">
        <f t="shared" si="1"/>
        <v>9.9999999999766942E-5</v>
      </c>
      <c r="L20" s="30">
        <f>AVERAGE(I20:J20)</f>
        <v>30.201149999999998</v>
      </c>
      <c r="M20" s="29">
        <v>30.175000000000001</v>
      </c>
      <c r="N20" s="29">
        <v>30.174700000000001</v>
      </c>
      <c r="O20" s="31">
        <f t="shared" si="2"/>
        <v>2.9999999999930083E-4</v>
      </c>
      <c r="P20" s="31">
        <f t="shared" si="3"/>
        <v>30.174849999999999</v>
      </c>
      <c r="Q20" s="28">
        <f>L20-H20</f>
        <v>0.55884999999999962</v>
      </c>
      <c r="R20" s="29">
        <f>P20-H20</f>
        <v>0.53255000000000052</v>
      </c>
      <c r="S20" s="29">
        <f t="shared" si="4"/>
        <v>2.6299999999999102E-2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B21" t="s">
        <v>109</v>
      </c>
      <c r="C21">
        <v>63</v>
      </c>
      <c r="D21" s="19">
        <v>7</v>
      </c>
      <c r="E21">
        <v>32.250399999999999</v>
      </c>
      <c r="F21">
        <v>32.250300000000003</v>
      </c>
      <c r="G21" s="82">
        <f>E21-F21</f>
        <v>9.9999999996214228E-5</v>
      </c>
      <c r="H21" s="30">
        <f t="shared" si="0"/>
        <v>32.250349999999997</v>
      </c>
      <c r="I21" s="31">
        <v>33.089399999999998</v>
      </c>
      <c r="J21" s="29">
        <v>33.089399999999998</v>
      </c>
      <c r="K21" s="29">
        <f t="shared" si="1"/>
        <v>0</v>
      </c>
      <c r="L21" s="30">
        <f>AVERAGE(I21:J21)</f>
        <v>33.089399999999998</v>
      </c>
      <c r="M21" s="29">
        <v>33.0794</v>
      </c>
      <c r="N21" s="29">
        <v>33.078899999999997</v>
      </c>
      <c r="O21" s="86">
        <f t="shared" si="2"/>
        <v>5.0000000000238742E-4</v>
      </c>
      <c r="P21" s="31">
        <f t="shared" si="3"/>
        <v>33.079149999999998</v>
      </c>
      <c r="Q21" s="28">
        <f>L21-H21</f>
        <v>0.8390500000000003</v>
      </c>
      <c r="R21" s="29">
        <f>P21-H21</f>
        <v>0.82880000000000109</v>
      </c>
      <c r="S21" s="29">
        <f t="shared" si="4"/>
        <v>1.0249999999999204E-2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A22">
        <v>7</v>
      </c>
      <c r="B22" t="s">
        <v>105</v>
      </c>
      <c r="C22">
        <v>850</v>
      </c>
      <c r="D22" s="19">
        <v>8</v>
      </c>
      <c r="E22">
        <v>31.8582</v>
      </c>
      <c r="F22">
        <v>31.8581</v>
      </c>
      <c r="G22" s="82">
        <f>E22-F22</f>
        <v>9.9999999999766942E-5</v>
      </c>
      <c r="H22" s="30">
        <f t="shared" si="0"/>
        <v>31.858150000000002</v>
      </c>
      <c r="I22" s="31">
        <v>31.8856</v>
      </c>
      <c r="J22" s="29">
        <v>31.8855</v>
      </c>
      <c r="K22" s="29">
        <f t="shared" si="1"/>
        <v>9.9999999999766942E-5</v>
      </c>
      <c r="L22" s="30">
        <f>AVERAGE(I22:J22)</f>
        <v>31.885550000000002</v>
      </c>
      <c r="M22" s="29">
        <v>31.884499999999999</v>
      </c>
      <c r="N22" s="29">
        <v>31.884499999999999</v>
      </c>
      <c r="O22" s="31">
        <f t="shared" si="2"/>
        <v>0</v>
      </c>
      <c r="P22" s="31">
        <f t="shared" si="3"/>
        <v>31.884499999999999</v>
      </c>
      <c r="Q22" s="28">
        <f>L22-H22</f>
        <v>2.7400000000000091E-2</v>
      </c>
      <c r="R22" s="29">
        <f>P22-H22</f>
        <v>2.6349999999997209E-2</v>
      </c>
      <c r="S22" s="29">
        <f t="shared" si="4"/>
        <v>1.050000000002882E-3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B23" t="s">
        <v>109</v>
      </c>
      <c r="C23">
        <v>90</v>
      </c>
      <c r="D23" s="19">
        <v>9</v>
      </c>
      <c r="E23">
        <v>29.834800000000001</v>
      </c>
      <c r="F23">
        <v>29.834900000000001</v>
      </c>
      <c r="G23" s="82">
        <f>E23-F23</f>
        <v>-9.9999999999766942E-5</v>
      </c>
      <c r="H23" s="30">
        <f t="shared" si="0"/>
        <v>29.834850000000003</v>
      </c>
      <c r="I23" s="31">
        <v>30.4177</v>
      </c>
      <c r="J23" s="29">
        <v>30.4177</v>
      </c>
      <c r="K23" s="29">
        <f t="shared" si="1"/>
        <v>0</v>
      </c>
      <c r="L23" s="30">
        <f>AVERAGE(I23:J23)</f>
        <v>30.4177</v>
      </c>
      <c r="M23" s="29">
        <v>30.390499999999999</v>
      </c>
      <c r="N23" s="29">
        <v>30.390699999999999</v>
      </c>
      <c r="O23" s="31">
        <f t="shared" si="2"/>
        <v>-1.9999999999953388E-4</v>
      </c>
      <c r="P23" s="31">
        <f t="shared" si="3"/>
        <v>30.390599999999999</v>
      </c>
      <c r="Q23" s="28">
        <f>L23-H23</f>
        <v>0.58284999999999698</v>
      </c>
      <c r="R23" s="29">
        <f>P23-H23</f>
        <v>0.55574999999999619</v>
      </c>
      <c r="S23" s="29">
        <f t="shared" si="4"/>
        <v>2.710000000000079E-2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C24">
        <v>63</v>
      </c>
      <c r="D24" s="19">
        <v>10</v>
      </c>
      <c r="E24">
        <v>29.729199999999999</v>
      </c>
      <c r="F24">
        <v>29.729600000000001</v>
      </c>
      <c r="G24" s="82">
        <f>E24-F24</f>
        <v>-4.0000000000262048E-4</v>
      </c>
      <c r="H24" s="30">
        <f t="shared" si="0"/>
        <v>29.729399999999998</v>
      </c>
      <c r="I24" s="31">
        <v>30.5457</v>
      </c>
      <c r="J24" s="29">
        <v>30.545500000000001</v>
      </c>
      <c r="K24" s="29">
        <f t="shared" si="1"/>
        <v>1.9999999999953388E-4</v>
      </c>
      <c r="L24" s="30">
        <f>AVERAGE(I24:J24)</f>
        <v>30.5456</v>
      </c>
      <c r="M24" s="29">
        <v>30.537299999999998</v>
      </c>
      <c r="N24" s="29">
        <v>30.537299999999998</v>
      </c>
      <c r="O24" s="31">
        <f t="shared" si="2"/>
        <v>0</v>
      </c>
      <c r="P24" s="31">
        <f t="shared" si="3"/>
        <v>30.537299999999998</v>
      </c>
      <c r="Q24" s="28">
        <f>L24-H24</f>
        <v>0.81620000000000203</v>
      </c>
      <c r="R24" s="29">
        <f>P24-H24</f>
        <v>0.80790000000000006</v>
      </c>
      <c r="S24" s="29">
        <f t="shared" si="4"/>
        <v>8.3000000000019725E-3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>
        <v>8</v>
      </c>
      <c r="B25" t="s">
        <v>106</v>
      </c>
      <c r="C25">
        <v>850</v>
      </c>
      <c r="D25" s="19">
        <v>11</v>
      </c>
      <c r="E25">
        <v>29.070499999999999</v>
      </c>
      <c r="F25">
        <v>29.070699999999999</v>
      </c>
      <c r="G25" s="82">
        <f>E25-F25</f>
        <v>-1.9999999999953388E-4</v>
      </c>
      <c r="H25" s="30">
        <f t="shared" si="0"/>
        <v>29.070599999999999</v>
      </c>
      <c r="I25" s="29">
        <v>29.1206</v>
      </c>
      <c r="J25" s="29">
        <v>29.1205</v>
      </c>
      <c r="K25" s="29">
        <f t="shared" si="1"/>
        <v>9.9999999999766942E-5</v>
      </c>
      <c r="L25" s="30">
        <f>AVERAGE(I25:J25)</f>
        <v>29.120550000000001</v>
      </c>
      <c r="M25" s="29">
        <v>29.117699999999999</v>
      </c>
      <c r="N25" s="29">
        <v>29.1174</v>
      </c>
      <c r="O25" s="31">
        <f t="shared" si="2"/>
        <v>2.9999999999930083E-4</v>
      </c>
      <c r="P25" s="31">
        <f t="shared" si="3"/>
        <v>29.117550000000001</v>
      </c>
      <c r="Q25" s="28">
        <f>L25-H25</f>
        <v>4.9950000000002603E-2</v>
      </c>
      <c r="R25" s="29">
        <f>P25-H25</f>
        <v>4.695000000000249E-2</v>
      </c>
      <c r="S25" s="29">
        <f t="shared" si="4"/>
        <v>3.0000000000001137E-3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 x14ac:dyDescent="0.25">
      <c r="C26">
        <v>90</v>
      </c>
      <c r="D26" s="19">
        <v>12</v>
      </c>
      <c r="E26">
        <v>30.837299999999999</v>
      </c>
      <c r="F26">
        <v>30.837399999999999</v>
      </c>
      <c r="G26" s="82">
        <f>E26-F26</f>
        <v>-9.9999999999766942E-5</v>
      </c>
      <c r="H26" s="30">
        <f t="shared" si="0"/>
        <v>30.837350000000001</v>
      </c>
      <c r="I26" s="31">
        <v>31.3386</v>
      </c>
      <c r="J26" s="29">
        <v>31.3384</v>
      </c>
      <c r="K26" s="29">
        <f t="shared" si="1"/>
        <v>1.9999999999953388E-4</v>
      </c>
      <c r="L26" s="30">
        <f>AVERAGE(I26:J26)</f>
        <v>31.3385</v>
      </c>
      <c r="M26" s="29">
        <v>31.3093</v>
      </c>
      <c r="N26" s="29">
        <v>31.309200000000001</v>
      </c>
      <c r="O26" s="31">
        <f t="shared" si="2"/>
        <v>9.9999999999766942E-5</v>
      </c>
      <c r="P26" s="31">
        <f t="shared" si="3"/>
        <v>31.309249999999999</v>
      </c>
      <c r="Q26" s="28">
        <f>L26-H26</f>
        <v>0.5011499999999991</v>
      </c>
      <c r="R26" s="29">
        <f>P26-H26</f>
        <v>0.47189999999999799</v>
      </c>
      <c r="S26" s="29">
        <f t="shared" si="4"/>
        <v>2.9250000000001108E-2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 x14ac:dyDescent="0.25">
      <c r="A27" s="33"/>
      <c r="C27">
        <v>63</v>
      </c>
      <c r="D27" s="19">
        <v>13</v>
      </c>
      <c r="E27">
        <v>32.3185</v>
      </c>
      <c r="F27">
        <v>32.318899999999999</v>
      </c>
      <c r="G27" s="82">
        <f>E27-F27</f>
        <v>-3.9999999999906777E-4</v>
      </c>
      <c r="H27" s="30">
        <f t="shared" si="0"/>
        <v>32.3187</v>
      </c>
      <c r="I27" s="31">
        <v>33.0623</v>
      </c>
      <c r="J27" s="29">
        <v>33.0625</v>
      </c>
      <c r="K27" s="29">
        <f t="shared" si="1"/>
        <v>-1.9999999999953388E-4</v>
      </c>
      <c r="L27" s="30">
        <f>AVERAGE(I27:J27)</f>
        <v>33.062399999999997</v>
      </c>
      <c r="M27" s="29">
        <v>33.052399999999999</v>
      </c>
      <c r="N27" s="29">
        <v>33.052</v>
      </c>
      <c r="O27" s="31">
        <f t="shared" si="2"/>
        <v>3.9999999999906777E-4</v>
      </c>
      <c r="P27" s="31">
        <f t="shared" si="3"/>
        <v>33.052199999999999</v>
      </c>
      <c r="Q27" s="28">
        <f>L27-H27</f>
        <v>0.74369999999999692</v>
      </c>
      <c r="R27" s="29">
        <f>P27-H27</f>
        <v>0.73349999999999937</v>
      </c>
      <c r="S27" s="29">
        <f t="shared" si="4"/>
        <v>1.0199999999997544E-2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 x14ac:dyDescent="0.25">
      <c r="A28" s="33">
        <v>9</v>
      </c>
      <c r="B28" t="s">
        <v>107</v>
      </c>
      <c r="C28">
        <v>850</v>
      </c>
      <c r="D28" s="19">
        <v>14</v>
      </c>
      <c r="E28">
        <v>31.239000000000001</v>
      </c>
      <c r="F28">
        <v>31.239100000000001</v>
      </c>
      <c r="G28" s="82">
        <f>E28-F28</f>
        <v>-9.9999999999766942E-5</v>
      </c>
      <c r="H28" s="30">
        <f t="shared" si="0"/>
        <v>31.239049999999999</v>
      </c>
      <c r="I28" s="29">
        <v>31.287600000000001</v>
      </c>
      <c r="J28" s="29">
        <v>31.287500000000001</v>
      </c>
      <c r="K28" s="29">
        <f t="shared" si="1"/>
        <v>9.9999999999766942E-5</v>
      </c>
      <c r="L28" s="30">
        <f>AVERAGE(I28:J28)</f>
        <v>31.287550000000003</v>
      </c>
      <c r="M28" s="29">
        <v>31.285499999999999</v>
      </c>
      <c r="N28" s="29">
        <v>31.2851</v>
      </c>
      <c r="O28" s="31">
        <f t="shared" si="2"/>
        <v>3.9999999999906777E-4</v>
      </c>
      <c r="P28" s="31">
        <f t="shared" si="3"/>
        <v>31.285299999999999</v>
      </c>
      <c r="Q28" s="28">
        <f>L28-H28</f>
        <v>4.8500000000004206E-2</v>
      </c>
      <c r="R28" s="29">
        <f>P28-H28</f>
        <v>4.6250000000000568E-2</v>
      </c>
      <c r="S28" s="29">
        <f t="shared" si="4"/>
        <v>2.250000000003638E-3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1:42" x14ac:dyDescent="0.25">
      <c r="A29" s="33"/>
      <c r="C29">
        <v>90</v>
      </c>
      <c r="D29" s="19">
        <v>15</v>
      </c>
      <c r="E29">
        <v>28.731999999999999</v>
      </c>
      <c r="F29">
        <v>28.7318</v>
      </c>
      <c r="G29" s="82">
        <f>E29-F29</f>
        <v>1.9999999999953388E-4</v>
      </c>
      <c r="H29" s="30">
        <f t="shared" si="0"/>
        <v>28.7319</v>
      </c>
      <c r="I29" s="29">
        <v>29.136199999999999</v>
      </c>
      <c r="J29" s="29">
        <v>29.136299999999999</v>
      </c>
      <c r="K29" s="29">
        <f t="shared" si="1"/>
        <v>-9.9999999999766942E-5</v>
      </c>
      <c r="L29" s="30">
        <f>AVERAGE(I29:J29)</f>
        <v>29.136249999999997</v>
      </c>
      <c r="M29" s="29">
        <v>29.1157</v>
      </c>
      <c r="N29" s="29">
        <v>29.115300000000001</v>
      </c>
      <c r="O29" s="31">
        <f t="shared" si="2"/>
        <v>3.9999999999906777E-4</v>
      </c>
      <c r="P29" s="31">
        <f t="shared" si="3"/>
        <v>29.115500000000001</v>
      </c>
      <c r="Q29" s="28">
        <f>L29-H29</f>
        <v>0.40434999999999732</v>
      </c>
      <c r="R29" s="29">
        <f>P29-H29</f>
        <v>0.38360000000000127</v>
      </c>
      <c r="S29" s="29">
        <f t="shared" si="4"/>
        <v>2.0749999999996049E-2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</row>
    <row r="30" spans="1:42" x14ac:dyDescent="0.25">
      <c r="C30">
        <v>63</v>
      </c>
      <c r="D30" s="19">
        <v>16</v>
      </c>
      <c r="E30">
        <v>28.5867</v>
      </c>
      <c r="F30">
        <v>28.586400000000001</v>
      </c>
      <c r="G30" s="82">
        <f>E30-F30</f>
        <v>2.9999999999930083E-4</v>
      </c>
      <c r="H30" s="30">
        <f t="shared" si="0"/>
        <v>28.586550000000003</v>
      </c>
      <c r="I30" s="29">
        <v>29.243099999999998</v>
      </c>
      <c r="J30" s="29">
        <v>29.242999999999999</v>
      </c>
      <c r="K30" s="29">
        <f t="shared" si="1"/>
        <v>9.9999999999766942E-5</v>
      </c>
      <c r="L30" s="30">
        <f>AVERAGE(I30:J30)</f>
        <v>29.243049999999997</v>
      </c>
      <c r="M30" s="29">
        <v>29.235199999999999</v>
      </c>
      <c r="N30" s="29">
        <v>29.2348</v>
      </c>
      <c r="O30" s="31">
        <f t="shared" si="2"/>
        <v>3.9999999999906777E-4</v>
      </c>
      <c r="P30" s="31">
        <f t="shared" si="3"/>
        <v>29.234999999999999</v>
      </c>
      <c r="Q30" s="28">
        <f>L30-H30</f>
        <v>0.65649999999999409</v>
      </c>
      <c r="R30" s="29">
        <f>P30-H30</f>
        <v>0.64844999999999686</v>
      </c>
      <c r="S30" s="29">
        <f t="shared" si="4"/>
        <v>8.049999999997226E-3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A31">
        <v>10</v>
      </c>
      <c r="B31" t="s">
        <v>108</v>
      </c>
      <c r="C31">
        <v>850</v>
      </c>
      <c r="D31" s="19">
        <v>17</v>
      </c>
      <c r="E31">
        <v>29.2761</v>
      </c>
      <c r="F31">
        <v>29.276399999999999</v>
      </c>
      <c r="G31" s="82">
        <f>E31-F31</f>
        <v>-2.9999999999930083E-4</v>
      </c>
      <c r="H31" s="30">
        <f t="shared" si="0"/>
        <v>29.276249999999997</v>
      </c>
      <c r="I31" s="29">
        <v>29.316500000000001</v>
      </c>
      <c r="J31" s="29">
        <v>29.316500000000001</v>
      </c>
      <c r="K31" s="29">
        <f t="shared" si="1"/>
        <v>0</v>
      </c>
      <c r="L31" s="30">
        <f>AVERAGE(I31:J31)</f>
        <v>29.316500000000001</v>
      </c>
      <c r="M31" s="29">
        <v>29.315300000000001</v>
      </c>
      <c r="N31" s="29">
        <v>29.315200000000001</v>
      </c>
      <c r="O31" s="31">
        <f t="shared" si="2"/>
        <v>9.9999999999766942E-5</v>
      </c>
      <c r="P31" s="31">
        <f t="shared" si="3"/>
        <v>29.315249999999999</v>
      </c>
      <c r="Q31" s="28">
        <f>L31-H31</f>
        <v>4.0250000000003894E-2</v>
      </c>
      <c r="R31" s="29">
        <f>P31-H31</f>
        <v>3.9000000000001478E-2</v>
      </c>
      <c r="S31" s="29">
        <f t="shared" si="4"/>
        <v>1.2500000000024158E-3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C32">
        <v>90</v>
      </c>
      <c r="D32" s="19">
        <v>18</v>
      </c>
      <c r="E32">
        <v>29.134399999999999</v>
      </c>
      <c r="F32">
        <v>29.134499999999999</v>
      </c>
      <c r="G32" s="82">
        <f>E32-F32</f>
        <v>-9.9999999999766942E-5</v>
      </c>
      <c r="H32" s="30">
        <f t="shared" si="0"/>
        <v>29.134450000000001</v>
      </c>
      <c r="I32" s="29">
        <v>29.475899999999999</v>
      </c>
      <c r="J32" s="29">
        <v>29.4755</v>
      </c>
      <c r="K32" s="29">
        <f t="shared" si="1"/>
        <v>3.9999999999906777E-4</v>
      </c>
      <c r="L32" s="30">
        <f>AVERAGE(I32:J32)</f>
        <v>29.4757</v>
      </c>
      <c r="M32" s="29">
        <v>29.454599999999999</v>
      </c>
      <c r="N32" s="29">
        <v>29.4544</v>
      </c>
      <c r="O32" s="31">
        <f t="shared" si="2"/>
        <v>1.9999999999953388E-4</v>
      </c>
      <c r="P32" s="31">
        <f t="shared" si="3"/>
        <v>29.454499999999999</v>
      </c>
      <c r="Q32" s="28">
        <f>L32-H32</f>
        <v>0.34124999999999872</v>
      </c>
      <c r="R32" s="29">
        <f>P32-H32</f>
        <v>0.32004999999999839</v>
      </c>
      <c r="S32" s="29">
        <f t="shared" si="4"/>
        <v>2.120000000000033E-2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3:42" x14ac:dyDescent="0.25">
      <c r="C33">
        <v>63</v>
      </c>
      <c r="D33" s="44">
        <v>19</v>
      </c>
      <c r="E33">
        <v>29.287099999999999</v>
      </c>
      <c r="F33">
        <v>29.287600000000001</v>
      </c>
      <c r="G33" s="82">
        <f>E33-F33</f>
        <v>-5.0000000000238742E-4</v>
      </c>
      <c r="H33" s="30">
        <f t="shared" si="0"/>
        <v>29.28735</v>
      </c>
      <c r="I33" s="29">
        <v>29.9236</v>
      </c>
      <c r="J33" s="29">
        <v>29.923100000000002</v>
      </c>
      <c r="K33" s="29">
        <f t="shared" si="1"/>
        <v>4.9999999999883471E-4</v>
      </c>
      <c r="L33" s="30">
        <f>AVERAGE(I33:J33)</f>
        <v>29.923349999999999</v>
      </c>
      <c r="M33" s="29">
        <v>29.915500000000002</v>
      </c>
      <c r="N33" s="29">
        <v>29.915099999999999</v>
      </c>
      <c r="O33" s="31">
        <f t="shared" si="2"/>
        <v>4.0000000000262048E-4</v>
      </c>
      <c r="P33" s="31">
        <f t="shared" si="3"/>
        <v>29.915300000000002</v>
      </c>
      <c r="Q33" s="28">
        <f>L33-H33</f>
        <v>0.63599999999999923</v>
      </c>
      <c r="R33" s="29">
        <f>P33-H33</f>
        <v>0.62795000000000201</v>
      </c>
      <c r="S33" s="29">
        <f t="shared" si="4"/>
        <v>8.049999999997226E-3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3:42" x14ac:dyDescent="0.25">
      <c r="D34" s="44"/>
      <c r="E34"/>
      <c r="F34"/>
      <c r="G34" s="31"/>
      <c r="H34" s="30"/>
      <c r="I34" s="29"/>
      <c r="J34" s="29"/>
      <c r="K34" s="29"/>
      <c r="L34" s="30"/>
      <c r="M34" s="29"/>
      <c r="N34" s="29"/>
      <c r="O34" s="31"/>
      <c r="P34" s="31"/>
      <c r="Q34" s="28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</row>
    <row r="35" spans="3:42" x14ac:dyDescent="0.25">
      <c r="D35" s="30"/>
      <c r="E35" s="29"/>
      <c r="F35" s="29"/>
      <c r="G35" s="31"/>
      <c r="H35" s="30"/>
      <c r="I35" s="29"/>
      <c r="J35" s="29"/>
      <c r="K35" s="29"/>
      <c r="L35" s="30"/>
      <c r="M35" s="29"/>
      <c r="N35" s="29"/>
      <c r="O35" s="31"/>
      <c r="P35" s="29"/>
      <c r="Q35" s="28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</row>
    <row r="36" spans="3:42" x14ac:dyDescent="0.25">
      <c r="D36" s="30"/>
      <c r="E36" s="29"/>
      <c r="F36" s="29"/>
      <c r="G36" s="31"/>
      <c r="H36" s="30"/>
      <c r="I36" s="29"/>
      <c r="J36" s="29"/>
      <c r="K36" s="29"/>
      <c r="L36" s="30"/>
      <c r="M36" s="29"/>
      <c r="N36" s="29"/>
      <c r="O36" s="31"/>
      <c r="P36" s="29"/>
      <c r="Q36" s="28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</row>
    <row r="37" spans="3:42" x14ac:dyDescent="0.25">
      <c r="D37" s="30"/>
      <c r="E37" s="29"/>
      <c r="F37" s="29"/>
      <c r="G37" s="31"/>
      <c r="H37" s="30"/>
      <c r="I37" s="29"/>
      <c r="J37" s="29"/>
      <c r="K37" s="29"/>
      <c r="L37" s="30"/>
      <c r="M37" s="29"/>
      <c r="N37" s="29"/>
      <c r="O37" s="31"/>
      <c r="P37" s="29"/>
      <c r="Q37" s="28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3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1"/>
      <c r="Q38" s="28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3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1"/>
      <c r="Q39" s="28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3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1"/>
      <c r="Q40" s="28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3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1"/>
      <c r="Q41" s="28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3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1"/>
      <c r="Q42" s="28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3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1"/>
      <c r="Q43" s="28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3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1"/>
      <c r="Q44" s="28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3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1"/>
      <c r="Q45" s="28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3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1"/>
      <c r="Q46" s="28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3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1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3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1"/>
      <c r="Q48" s="28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1"/>
      <c r="Q49" s="28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1"/>
      <c r="Q50" s="28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1"/>
      <c r="Q51" s="28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1"/>
      <c r="Q52" s="28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1"/>
      <c r="Q53" s="28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1"/>
      <c r="Q54" s="28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1"/>
      <c r="Q55" s="28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1"/>
      <c r="Q56" s="28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1"/>
      <c r="Q57" s="28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1"/>
      <c r="Q58" s="28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1"/>
      <c r="Q59" s="28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1"/>
      <c r="Q60" s="28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1"/>
      <c r="Q61" s="28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1"/>
      <c r="Q62" s="28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1"/>
      <c r="Q63" s="28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1"/>
      <c r="Q64" s="28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1"/>
      <c r="Q65" s="28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1"/>
      <c r="Q66" s="28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1"/>
      <c r="Q67" s="28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1"/>
      <c r="Q68" s="28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1"/>
      <c r="Q69" s="28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1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1"/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1"/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1"/>
      <c r="Q73" s="28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1"/>
      <c r="Q74" s="28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1"/>
      <c r="Q75" s="28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1"/>
      <c r="Q76" s="28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1"/>
      <c r="Q77" s="28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1"/>
      <c r="Q78" s="28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1"/>
      <c r="Q79" s="28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1"/>
      <c r="Q80" s="28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1"/>
      <c r="Q81" s="28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1"/>
      <c r="Q82" s="28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1"/>
      <c r="Q83" s="28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1"/>
      <c r="Q84" s="28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1"/>
      <c r="Q85" s="28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1"/>
      <c r="Q86" s="28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1"/>
      <c r="Q87" s="28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1"/>
      <c r="Q88" s="28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1"/>
      <c r="Q89" s="28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1"/>
      <c r="Q90" s="28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1"/>
      <c r="Q91" s="28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1"/>
      <c r="Q92" s="28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1"/>
      <c r="Q93" s="28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1"/>
      <c r="Q94" s="28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1"/>
      <c r="Q95" s="28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1"/>
      <c r="Q96" s="28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1"/>
      <c r="Q97" s="28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1"/>
      <c r="Q98" s="28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1"/>
      <c r="Q99" s="28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1"/>
      <c r="Q100" s="28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1"/>
      <c r="Q101" s="28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1"/>
      <c r="Q102" s="28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1"/>
      <c r="Q103" s="28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1"/>
      <c r="Q104" s="28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1"/>
      <c r="Q105" s="28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1"/>
      <c r="Q106" s="28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1"/>
      <c r="Q107" s="28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1"/>
      <c r="Q108" s="28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1"/>
      <c r="Q109" s="28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1"/>
      <c r="Q110" s="28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1"/>
      <c r="Q111" s="28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1"/>
      <c r="Q112" s="28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1"/>
      <c r="Q113" s="28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1"/>
      <c r="Q114" s="28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1"/>
      <c r="Q115" s="28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1"/>
      <c r="Q116" s="28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1"/>
      <c r="Q117" s="28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1"/>
      <c r="Q118" s="28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1"/>
      <c r="Q119" s="28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1"/>
      <c r="Q120" s="28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1"/>
      <c r="Q121" s="28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1"/>
      <c r="Q122" s="28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1"/>
      <c r="Q123" s="28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1"/>
      <c r="Q124" s="28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1"/>
      <c r="Q125" s="28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1"/>
      <c r="Q126" s="28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1"/>
      <c r="Q127" s="28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1"/>
      <c r="Q128" s="28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1"/>
      <c r="Q129" s="28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1"/>
      <c r="Q130" s="28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1"/>
      <c r="Q131" s="28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1"/>
      <c r="Q132" s="28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1"/>
      <c r="Q133" s="28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1"/>
      <c r="Q134" s="28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1"/>
      <c r="Q135" s="28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1"/>
      <c r="Q136" s="28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1"/>
      <c r="Q137" s="28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1"/>
      <c r="Q138" s="28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1"/>
      <c r="Q139" s="28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1"/>
      <c r="Q140" s="28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1"/>
      <c r="Q141" s="28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1"/>
      <c r="Q142" s="28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1"/>
      <c r="Q143" s="28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1"/>
      <c r="Q144" s="28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1"/>
      <c r="Q145" s="28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1"/>
      <c r="Q146" s="28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1"/>
      <c r="Q147" s="28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1"/>
      <c r="Q148" s="28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1"/>
      <c r="Q149" s="28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1"/>
      <c r="Q150" s="28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1"/>
      <c r="Q151" s="28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1"/>
      <c r="Q152" s="28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1"/>
      <c r="Q153" s="28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1"/>
      <c r="Q154" s="28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1"/>
      <c r="Q155" s="28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1"/>
      <c r="Q156" s="28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1"/>
      <c r="Q157" s="28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1"/>
      <c r="Q158" s="28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1"/>
      <c r="Q159" s="28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1"/>
      <c r="Q160" s="28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1"/>
      <c r="Q161" s="28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1"/>
      <c r="Q162" s="28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1"/>
      <c r="Q163" s="28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1"/>
      <c r="Q164" s="28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1"/>
      <c r="Q165" s="28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1"/>
      <c r="Q166" s="28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1"/>
      <c r="Q167" s="28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1"/>
      <c r="Q168" s="28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1"/>
      <c r="Q169" s="28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1"/>
      <c r="Q170" s="28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1"/>
      <c r="Q171" s="28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1"/>
      <c r="Q172" s="28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1"/>
      <c r="Q173" s="28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1"/>
      <c r="Q174" s="28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1"/>
      <c r="Q175" s="28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1"/>
      <c r="Q176" s="28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1"/>
      <c r="Q177" s="28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1"/>
      <c r="Q178" s="28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1"/>
      <c r="Q179" s="28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1"/>
      <c r="Q180" s="2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1"/>
      <c r="Q181" s="28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1"/>
      <c r="Q182" s="28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1"/>
      <c r="Q183" s="28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1"/>
      <c r="Q184" s="28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1"/>
      <c r="Q185" s="28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1"/>
      <c r="Q186" s="28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1"/>
      <c r="Q187" s="28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1"/>
      <c r="Q188" s="28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1"/>
      <c r="Q189" s="28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1"/>
      <c r="Q190" s="28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1"/>
      <c r="Q191" s="28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1"/>
      <c r="Q192" s="28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1"/>
      <c r="Q193" s="28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1"/>
      <c r="Q194" s="28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1"/>
      <c r="Q195" s="28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1"/>
      <c r="Q196" s="28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1"/>
      <c r="Q197" s="28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1"/>
      <c r="Q198" s="28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1"/>
      <c r="Q199" s="28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1"/>
      <c r="Q200" s="28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1"/>
      <c r="Q201" s="28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1"/>
      <c r="Q202" s="28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1"/>
      <c r="Q203" s="28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1"/>
      <c r="Q204" s="28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1"/>
      <c r="Q205" s="28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1"/>
      <c r="Q206" s="28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1"/>
      <c r="Q207" s="28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1"/>
      <c r="Q208" s="28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1"/>
      <c r="Q209" s="28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1"/>
      <c r="Q210" s="28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1"/>
      <c r="Q211" s="28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1"/>
      <c r="Q212" s="28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1"/>
      <c r="Q213" s="28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1"/>
      <c r="Q214" s="28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1"/>
      <c r="Q215" s="28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1"/>
      <c r="Q216" s="28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1"/>
      <c r="Q217" s="28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1"/>
      <c r="Q218" s="28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1"/>
      <c r="Q219" s="28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1"/>
      <c r="Q220" s="28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1"/>
      <c r="Q221" s="28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1"/>
      <c r="Q222" s="28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1"/>
      <c r="Q223" s="28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1"/>
      <c r="Q224" s="28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1"/>
      <c r="Q225" s="28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1"/>
      <c r="Q226" s="28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1"/>
      <c r="Q227" s="28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1"/>
      <c r="Q228" s="28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1"/>
      <c r="Q229" s="28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1"/>
      <c r="Q230" s="28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1"/>
      <c r="Q231" s="28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1"/>
      <c r="Q232" s="28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1"/>
      <c r="Q233" s="28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1"/>
      <c r="Q234" s="28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1"/>
      <c r="Q235" s="28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1"/>
      <c r="Q236" s="28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1"/>
      <c r="Q237" s="28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1"/>
      <c r="Q238" s="28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1"/>
      <c r="Q239" s="28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1"/>
      <c r="Q240" s="28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1"/>
      <c r="Q241" s="28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1"/>
      <c r="Q242" s="28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1"/>
      <c r="Q243" s="28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1"/>
      <c r="Q244" s="28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1"/>
      <c r="Q245" s="28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1"/>
      <c r="Q246" s="28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1"/>
      <c r="Q247" s="28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1"/>
      <c r="Q248" s="28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1"/>
      <c r="Q249" s="28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1"/>
      <c r="Q250" s="28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1"/>
      <c r="Q251" s="28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1"/>
      <c r="Q252" s="28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1"/>
      <c r="Q253" s="28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1"/>
      <c r="Q254" s="28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1"/>
      <c r="Q255" s="28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1"/>
      <c r="Q256" s="28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1"/>
      <c r="Q257" s="28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1"/>
      <c r="Q258" s="28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1"/>
      <c r="Q259" s="28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1"/>
      <c r="Q260" s="28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1"/>
      <c r="Q261" s="28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1"/>
      <c r="Q262" s="28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1"/>
      <c r="Q263" s="28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1"/>
      <c r="Q264" s="28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1"/>
      <c r="Q265" s="28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1"/>
      <c r="Q266" s="28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1"/>
      <c r="Q267" s="28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1"/>
      <c r="Q268" s="28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1"/>
      <c r="Q269" s="28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1"/>
      <c r="Q270" s="28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1"/>
      <c r="Q271" s="28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1"/>
      <c r="Q272" s="28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1"/>
      <c r="Q273" s="28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1"/>
      <c r="Q274" s="28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1"/>
      <c r="Q275" s="28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1"/>
      <c r="Q276" s="28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1"/>
      <c r="Q277" s="28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1"/>
      <c r="Q278" s="28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1"/>
      <c r="Q279" s="28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1"/>
      <c r="Q280" s="28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1"/>
      <c r="Q281" s="28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1"/>
      <c r="Q282" s="28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1"/>
      <c r="Q283" s="28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1"/>
      <c r="Q284" s="28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1"/>
      <c r="Q285" s="28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1"/>
      <c r="Q286" s="28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1"/>
      <c r="Q287" s="28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1"/>
      <c r="Q288" s="28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1"/>
      <c r="Q289" s="28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1"/>
      <c r="Q290" s="28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1"/>
      <c r="Q291" s="28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1"/>
      <c r="Q292" s="28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1"/>
      <c r="Q293" s="28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1"/>
      <c r="Q294" s="28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1"/>
      <c r="Q295" s="28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1"/>
      <c r="Q296" s="28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1"/>
      <c r="Q297" s="28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1"/>
      <c r="Q298" s="28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1"/>
      <c r="Q299" s="28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1"/>
      <c r="Q300" s="28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1"/>
      <c r="Q301" s="28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1"/>
      <c r="Q302" s="28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1"/>
      <c r="Q303" s="28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1"/>
      <c r="Q304" s="28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1"/>
      <c r="Q305" s="28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1"/>
      <c r="Q306" s="28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1"/>
      <c r="Q307" s="28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1"/>
      <c r="Q308" s="28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1"/>
      <c r="Q309" s="28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1"/>
      <c r="Q310" s="28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1"/>
      <c r="Q311" s="28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1"/>
      <c r="Q312" s="28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1"/>
      <c r="Q313" s="28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1"/>
      <c r="Q314" s="28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1"/>
      <c r="Q315" s="28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1"/>
      <c r="Q316" s="28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1"/>
      <c r="Q317" s="28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1"/>
      <c r="Q318" s="28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1"/>
      <c r="Q319" s="28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1"/>
      <c r="Q320" s="28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1"/>
      <c r="Q321" s="28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1"/>
      <c r="Q322" s="28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1"/>
      <c r="Q323" s="28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1"/>
      <c r="Q324" s="28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1"/>
      <c r="Q325" s="28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1"/>
      <c r="Q326" s="28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1"/>
      <c r="Q327" s="28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1"/>
      <c r="Q328" s="28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1"/>
      <c r="Q329" s="28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1"/>
      <c r="Q330" s="28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1"/>
      <c r="Q331" s="28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1"/>
      <c r="Q332" s="28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1"/>
      <c r="Q333" s="28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1"/>
      <c r="Q334" s="28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1"/>
      <c r="Q335" s="28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1"/>
      <c r="Q336" s="28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1"/>
      <c r="Q337" s="28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1"/>
      <c r="Q338" s="28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1"/>
      <c r="Q339" s="28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1"/>
      <c r="Q340" s="28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1"/>
      <c r="Q341" s="28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1"/>
      <c r="Q342" s="28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1"/>
      <c r="Q343" s="28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1"/>
      <c r="Q344" s="28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1"/>
      <c r="Q345" s="28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1"/>
      <c r="Q346" s="28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1"/>
      <c r="Q347" s="28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1"/>
      <c r="Q348" s="28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1"/>
      <c r="Q349" s="28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1"/>
      <c r="Q350" s="28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1"/>
      <c r="Q351" s="28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1"/>
      <c r="Q352" s="28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1"/>
      <c r="Q353" s="28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1"/>
      <c r="Q354" s="28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1"/>
      <c r="Q355" s="28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1"/>
      <c r="Q356" s="28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1"/>
      <c r="Q357" s="28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1"/>
      <c r="Q358" s="28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1"/>
      <c r="Q359" s="28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1"/>
      <c r="Q360" s="28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1"/>
      <c r="Q361" s="28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1"/>
      <c r="Q362" s="28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1"/>
      <c r="Q363" s="28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1"/>
      <c r="Q364" s="28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1"/>
      <c r="Q365" s="28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1"/>
      <c r="Q366" s="28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1"/>
      <c r="Q367" s="28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1"/>
      <c r="Q368" s="28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1"/>
      <c r="Q369" s="28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1"/>
      <c r="Q370" s="28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1"/>
      <c r="Q371" s="28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1"/>
      <c r="Q372" s="28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1"/>
      <c r="Q373" s="28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1"/>
      <c r="Q374" s="28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1"/>
      <c r="Q375" s="28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1"/>
      <c r="Q376" s="28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1"/>
      <c r="Q377" s="28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1"/>
      <c r="Q378" s="28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1"/>
      <c r="Q379" s="28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1"/>
      <c r="Q380" s="28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1"/>
      <c r="Q381" s="28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1"/>
      <c r="Q382" s="28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1"/>
      <c r="Q383" s="28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1"/>
      <c r="Q384" s="28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1"/>
      <c r="Q385" s="28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1"/>
      <c r="Q386" s="28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1"/>
      <c r="Q387" s="28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1"/>
      <c r="Q388" s="28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1"/>
      <c r="Q389" s="28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1"/>
      <c r="Q390" s="28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1"/>
      <c r="Q391" s="28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1"/>
      <c r="Q392" s="28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1"/>
      <c r="Q393" s="28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1"/>
      <c r="Q394" s="28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1"/>
      <c r="Q395" s="28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1"/>
      <c r="Q396" s="28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1"/>
      <c r="Q397" s="28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1"/>
      <c r="Q398" s="28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1"/>
      <c r="Q399" s="28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1"/>
      <c r="Q400" s="28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1"/>
      <c r="Q401" s="28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1"/>
      <c r="Q402" s="28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1"/>
      <c r="Q403" s="28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1"/>
      <c r="Q404" s="28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1"/>
      <c r="Q405" s="28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1"/>
      <c r="Q406" s="28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1"/>
      <c r="Q407" s="28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1"/>
      <c r="Q408" s="28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1"/>
      <c r="Q409" s="28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1"/>
      <c r="Q410" s="28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1"/>
      <c r="Q411" s="28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1"/>
      <c r="Q412" s="28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1"/>
      <c r="Q413" s="28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1"/>
      <c r="Q414" s="28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1"/>
      <c r="Q415" s="28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1"/>
      <c r="Q416" s="28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1"/>
      <c r="Q417" s="28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1"/>
      <c r="Q418" s="28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1"/>
      <c r="Q419" s="28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1"/>
      <c r="Q420" s="28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1"/>
      <c r="Q421" s="28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1"/>
      <c r="Q422" s="28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1"/>
      <c r="Q423" s="28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1"/>
      <c r="Q424" s="28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1"/>
      <c r="Q425" s="28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1"/>
      <c r="Q426" s="28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1"/>
      <c r="Q427" s="28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1"/>
      <c r="Q428" s="28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1"/>
      <c r="Q429" s="28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1"/>
      <c r="Q430" s="28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1"/>
      <c r="Q431" s="28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1"/>
      <c r="Q432" s="28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1"/>
      <c r="Q433" s="28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1"/>
      <c r="Q434" s="28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1"/>
      <c r="Q435" s="28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1"/>
      <c r="Q436" s="28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1"/>
      <c r="Q437" s="28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1"/>
      <c r="Q438" s="28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1"/>
      <c r="Q439" s="28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1"/>
      <c r="Q440" s="28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1"/>
      <c r="Q441" s="28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1"/>
      <c r="Q442" s="28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1"/>
      <c r="Q443" s="28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1"/>
      <c r="Q444" s="28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1"/>
      <c r="Q445" s="28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1"/>
      <c r="Q446" s="28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1"/>
      <c r="Q447" s="28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1"/>
      <c r="Q448" s="28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1"/>
      <c r="Q449" s="28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1"/>
      <c r="Q450" s="28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1"/>
      <c r="Q451" s="28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1"/>
      <c r="Q452" s="28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1"/>
      <c r="Q453" s="28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1"/>
      <c r="Q454" s="28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1"/>
      <c r="Q455" s="28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1"/>
      <c r="Q456" s="28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1"/>
      <c r="Q457" s="28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1"/>
      <c r="Q458" s="28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1"/>
      <c r="Q459" s="28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1"/>
      <c r="Q460" s="28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1"/>
      <c r="Q461" s="28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1"/>
      <c r="Q462" s="28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1"/>
      <c r="Q463" s="28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1"/>
      <c r="Q464" s="28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1"/>
      <c r="Q465" s="28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1"/>
      <c r="Q466" s="28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1"/>
      <c r="Q467" s="28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1"/>
      <c r="Q468" s="28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1"/>
      <c r="Q469" s="28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1"/>
      <c r="Q470" s="28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1"/>
      <c r="Q471" s="28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1"/>
      <c r="Q472" s="28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1"/>
      <c r="Q473" s="28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1"/>
      <c r="Q474" s="28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1"/>
      <c r="Q475" s="28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1"/>
      <c r="Q476" s="28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1"/>
      <c r="Q477" s="28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1"/>
      <c r="Q478" s="28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1"/>
      <c r="Q479" s="28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1"/>
      <c r="Q480" s="28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1"/>
      <c r="Q481" s="28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1"/>
      <c r="Q482" s="28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1"/>
      <c r="Q483" s="28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1"/>
      <c r="Q484" s="28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1"/>
      <c r="Q485" s="28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1"/>
      <c r="Q486" s="28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1"/>
      <c r="Q487" s="28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1"/>
      <c r="Q488" s="28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1"/>
      <c r="Q489" s="28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1"/>
      <c r="Q490" s="28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1"/>
      <c r="Q491" s="28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1"/>
      <c r="Q492" s="28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1"/>
      <c r="Q493" s="28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1"/>
      <c r="Q494" s="28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1"/>
      <c r="Q495" s="28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1"/>
      <c r="Q496" s="28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1"/>
      <c r="Q497" s="28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1"/>
      <c r="Q498" s="28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1"/>
      <c r="Q499" s="28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1"/>
      <c r="Q500" s="28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1"/>
      <c r="Q501" s="28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1"/>
      <c r="Q502" s="28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1"/>
      <c r="Q503" s="28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1"/>
      <c r="Q504" s="28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1"/>
      <c r="Q505" s="28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1"/>
      <c r="Q506" s="28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1"/>
      <c r="Q507" s="28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1"/>
      <c r="Q508" s="28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1"/>
      <c r="Q509" s="28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1"/>
      <c r="Q510" s="28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1"/>
      <c r="Q511" s="28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1"/>
      <c r="Q512" s="28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1"/>
      <c r="Q513" s="28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1"/>
      <c r="Q514" s="28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1"/>
      <c r="Q515" s="28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1"/>
      <c r="Q516" s="28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1"/>
      <c r="Q517" s="28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1"/>
      <c r="Q518" s="28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1"/>
      <c r="Q519" s="28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1"/>
      <c r="Q520" s="28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1"/>
      <c r="Q521" s="28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1"/>
      <c r="Q522" s="28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1"/>
      <c r="Q523" s="28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1"/>
      <c r="Q524" s="28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1"/>
      <c r="Q525" s="28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1"/>
      <c r="Q526" s="28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1"/>
      <c r="Q527" s="28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1"/>
      <c r="Q528" s="28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1"/>
      <c r="Q529" s="28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1"/>
      <c r="Q530" s="28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1"/>
      <c r="Q531" s="28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1"/>
      <c r="Q532" s="28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1"/>
      <c r="Q533" s="28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1"/>
      <c r="Q534" s="28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1"/>
      <c r="Q535" s="28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1"/>
      <c r="Q536" s="28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1"/>
      <c r="Q537" s="28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1"/>
      <c r="Q538" s="28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1"/>
      <c r="Q539" s="28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1"/>
      <c r="Q540" s="28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1"/>
      <c r="Q541" s="28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1"/>
      <c r="Q542" s="28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1"/>
      <c r="Q543" s="28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1"/>
      <c r="Q544" s="28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1"/>
      <c r="Q545" s="28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1"/>
      <c r="Q546" s="28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1"/>
      <c r="Q547" s="28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1"/>
      <c r="Q548" s="28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1"/>
      <c r="Q549" s="28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1"/>
      <c r="Q550" s="28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1"/>
      <c r="Q551" s="28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1"/>
      <c r="Q552" s="28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1"/>
      <c r="Q553" s="28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1"/>
      <c r="Q554" s="28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1"/>
      <c r="Q555" s="28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1"/>
      <c r="Q556" s="28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1"/>
      <c r="Q557" s="28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1"/>
      <c r="Q558" s="28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1"/>
      <c r="Q559" s="28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1"/>
      <c r="Q560" s="28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1"/>
      <c r="Q561" s="28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1"/>
      <c r="Q562" s="28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1"/>
      <c r="Q563" s="28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1"/>
      <c r="Q564" s="28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1"/>
      <c r="Q565" s="28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1"/>
      <c r="Q566" s="28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1"/>
      <c r="Q567" s="28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1"/>
      <c r="Q568" s="28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1"/>
      <c r="Q569" s="28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1"/>
      <c r="Q570" s="28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1"/>
      <c r="Q571" s="28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1"/>
      <c r="Q572" s="28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1"/>
      <c r="Q573" s="28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1"/>
      <c r="Q574" s="28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1"/>
      <c r="Q575" s="28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1"/>
      <c r="Q576" s="28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1"/>
      <c r="Q577" s="28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1"/>
      <c r="Q578" s="28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1"/>
      <c r="Q579" s="28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1"/>
      <c r="Q580" s="28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1"/>
      <c r="Q581" s="28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1"/>
      <c r="Q582" s="28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1"/>
      <c r="Q583" s="28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1"/>
      <c r="Q584" s="28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1"/>
      <c r="Q585" s="28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1"/>
      <c r="Q586" s="28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1"/>
      <c r="Q587" s="28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1"/>
      <c r="Q588" s="28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1"/>
      <c r="Q589" s="28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1"/>
      <c r="Q590" s="28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1"/>
      <c r="Q591" s="28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1"/>
      <c r="Q592" s="28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1"/>
      <c r="Q593" s="28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1"/>
      <c r="Q594" s="28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1"/>
      <c r="Q595" s="28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1"/>
      <c r="Q596" s="28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1"/>
      <c r="Q597" s="28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1"/>
      <c r="Q598" s="28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1"/>
      <c r="Q599" s="28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1"/>
      <c r="Q600" s="28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1"/>
      <c r="Q601" s="28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1"/>
      <c r="Q602" s="28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1"/>
      <c r="Q603" s="28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1"/>
      <c r="Q604" s="28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1"/>
      <c r="Q605" s="28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1"/>
      <c r="Q606" s="28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1"/>
      <c r="Q607" s="28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1"/>
      <c r="Q608" s="28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1"/>
      <c r="Q609" s="28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1"/>
      <c r="Q610" s="28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1"/>
      <c r="Q611" s="28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1"/>
      <c r="Q612" s="28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1"/>
      <c r="Q613" s="28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1"/>
      <c r="Q614" s="28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1"/>
      <c r="Q615" s="28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1"/>
      <c r="Q616" s="28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1"/>
      <c r="Q617" s="28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1"/>
      <c r="Q618" s="28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1"/>
      <c r="Q619" s="28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1"/>
      <c r="Q620" s="28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1"/>
      <c r="Q621" s="28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1"/>
      <c r="Q622" s="28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1"/>
      <c r="Q623" s="28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1"/>
      <c r="Q624" s="28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1"/>
      <c r="Q625" s="28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1"/>
      <c r="Q626" s="28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1"/>
      <c r="Q627" s="28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1"/>
      <c r="Q628" s="28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1"/>
      <c r="Q629" s="28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1"/>
      <c r="Q630" s="28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1"/>
      <c r="Q631" s="28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1"/>
      <c r="Q632" s="28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1"/>
      <c r="Q633" s="28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1"/>
      <c r="Q634" s="28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1"/>
      <c r="Q635" s="28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1"/>
      <c r="Q636" s="28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1"/>
      <c r="Q637" s="28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1"/>
      <c r="Q638" s="28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1"/>
      <c r="Q639" s="28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1"/>
      <c r="Q640" s="28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1"/>
      <c r="Q641" s="28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1"/>
      <c r="Q642" s="28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1"/>
      <c r="Q643" s="28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1"/>
      <c r="Q644" s="28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1"/>
      <c r="Q645" s="28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1"/>
      <c r="Q646" s="28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1"/>
      <c r="Q647" s="28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1"/>
      <c r="Q648" s="28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1"/>
      <c r="Q649" s="28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1"/>
      <c r="Q650" s="28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1"/>
      <c r="Q651" s="28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1"/>
      <c r="Q652" s="28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1"/>
      <c r="Q653" s="28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1"/>
      <c r="Q654" s="28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1"/>
      <c r="Q655" s="28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1"/>
      <c r="Q656" s="28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1"/>
      <c r="Q657" s="28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1"/>
      <c r="Q658" s="28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1"/>
      <c r="Q659" s="28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1"/>
      <c r="Q660" s="28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1"/>
      <c r="Q661" s="28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1"/>
      <c r="Q662" s="28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1"/>
      <c r="Q663" s="28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1"/>
      <c r="Q664" s="28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1"/>
      <c r="Q665" s="28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1"/>
      <c r="Q666" s="28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1"/>
      <c r="Q667" s="28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1"/>
      <c r="Q668" s="28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1"/>
      <c r="Q669" s="28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1"/>
      <c r="Q670" s="28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1"/>
      <c r="Q671" s="28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1"/>
      <c r="Q672" s="28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1"/>
      <c r="Q673" s="28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1"/>
      <c r="Q674" s="28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1"/>
      <c r="Q675" s="28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1"/>
      <c r="Q676" s="28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1"/>
      <c r="Q677" s="28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1"/>
      <c r="Q678" s="28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1"/>
      <c r="Q679" s="28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1"/>
      <c r="Q680" s="28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1"/>
      <c r="Q681" s="28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1"/>
      <c r="Q682" s="28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1"/>
      <c r="Q683" s="28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1"/>
      <c r="Q684" s="28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1"/>
      <c r="Q685" s="28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1"/>
      <c r="Q686" s="28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1"/>
      <c r="Q687" s="28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1"/>
      <c r="Q688" s="28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1"/>
      <c r="Q689" s="28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1"/>
      <c r="Q690" s="28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1"/>
      <c r="Q691" s="28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1"/>
      <c r="Q692" s="28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1"/>
      <c r="Q693" s="28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1"/>
      <c r="Q694" s="28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1"/>
      <c r="Q695" s="28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1"/>
      <c r="Q696" s="28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1"/>
      <c r="Q697" s="28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1"/>
      <c r="Q698" s="28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1"/>
      <c r="Q699" s="28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1"/>
      <c r="Q700" s="28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1"/>
      <c r="Q701" s="28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1"/>
      <c r="Q702" s="28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1"/>
      <c r="Q703" s="28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1"/>
      <c r="Q704" s="28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1"/>
      <c r="Q705" s="28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1"/>
      <c r="Q706" s="28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1"/>
      <c r="Q707" s="28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1"/>
      <c r="Q708" s="28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1"/>
      <c r="Q709" s="28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1"/>
      <c r="Q710" s="28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1"/>
      <c r="Q711" s="28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1"/>
      <c r="Q712" s="28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1"/>
      <c r="Q713" s="28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1"/>
      <c r="Q714" s="28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1"/>
      <c r="Q715" s="28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1"/>
      <c r="Q716" s="28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1"/>
      <c r="Q717" s="28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1"/>
      <c r="Q718" s="28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1"/>
      <c r="Q719" s="28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1"/>
      <c r="Q720" s="28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1"/>
      <c r="Q721" s="28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1"/>
      <c r="Q722" s="28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1"/>
      <c r="Q723" s="28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1"/>
      <c r="Q724" s="28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1"/>
      <c r="Q725" s="28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1"/>
      <c r="Q726" s="28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1"/>
      <c r="Q727" s="28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1"/>
      <c r="Q728" s="28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1"/>
      <c r="Q729" s="28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1"/>
      <c r="Q730" s="28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1"/>
      <c r="Q731" s="28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1"/>
      <c r="Q732" s="28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1"/>
      <c r="Q733" s="28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1"/>
      <c r="Q734" s="28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1"/>
      <c r="Q735" s="28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1"/>
      <c r="Q736" s="28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1"/>
      <c r="Q737" s="28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1"/>
      <c r="Q738" s="28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1"/>
      <c r="Q739" s="28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1"/>
      <c r="Q740" s="28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1"/>
      <c r="Q741" s="28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1"/>
      <c r="Q742" s="28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1"/>
      <c r="Q743" s="28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1"/>
      <c r="Q744" s="28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1"/>
      <c r="Q745" s="28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1"/>
      <c r="Q746" s="28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1"/>
      <c r="Q747" s="28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1"/>
      <c r="Q748" s="28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1"/>
      <c r="Q749" s="28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1"/>
      <c r="Q750" s="28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1"/>
      <c r="Q751" s="28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1"/>
      <c r="Q752" s="28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1"/>
      <c r="Q753" s="28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1"/>
      <c r="Q754" s="28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1"/>
      <c r="Q755" s="28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1"/>
      <c r="Q756" s="28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1"/>
      <c r="Q757" s="28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1"/>
      <c r="Q758" s="28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1"/>
      <c r="Q759" s="28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1"/>
      <c r="Q760" s="28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1"/>
      <c r="Q761" s="28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1"/>
      <c r="Q762" s="28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1"/>
      <c r="Q763" s="28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1"/>
      <c r="Q764" s="28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1"/>
      <c r="Q765" s="28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1"/>
      <c r="Q766" s="28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1"/>
      <c r="Q767" s="28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1"/>
      <c r="Q768" s="28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1"/>
      <c r="Q769" s="28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1"/>
      <c r="Q770" s="28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1"/>
      <c r="Q771" s="28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1"/>
      <c r="Q772" s="28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1"/>
      <c r="Q773" s="28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1"/>
      <c r="Q774" s="28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1"/>
      <c r="Q775" s="28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1"/>
      <c r="Q776" s="28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1"/>
      <c r="Q777" s="28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1"/>
      <c r="Q778" s="28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1"/>
      <c r="Q779" s="28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1"/>
      <c r="Q780" s="28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1"/>
      <c r="Q781" s="28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1"/>
      <c r="Q782" s="28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1"/>
      <c r="Q783" s="28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1"/>
      <c r="Q784" s="28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1"/>
      <c r="Q785" s="28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1"/>
      <c r="Q786" s="28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1"/>
      <c r="Q787" s="28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1"/>
      <c r="Q788" s="28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1"/>
      <c r="Q789" s="28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1"/>
      <c r="Q790" s="28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1"/>
      <c r="Q791" s="28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1"/>
      <c r="Q792" s="28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1"/>
      <c r="Q793" s="28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1"/>
      <c r="Q794" s="28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1"/>
      <c r="Q795" s="28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1"/>
      <c r="Q796" s="28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1"/>
      <c r="Q797" s="28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1"/>
      <c r="Q798" s="28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1"/>
      <c r="Q799" s="28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1"/>
      <c r="Q800" s="28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1"/>
      <c r="Q801" s="28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1"/>
      <c r="Q802" s="28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1"/>
      <c r="Q803" s="28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1"/>
      <c r="Q804" s="28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1"/>
      <c r="Q805" s="28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1"/>
      <c r="Q806" s="28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1"/>
      <c r="Q807" s="28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1"/>
      <c r="Q808" s="28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1"/>
      <c r="Q809" s="28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1"/>
      <c r="Q810" s="28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1"/>
      <c r="Q811" s="28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1"/>
      <c r="Q812" s="28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1"/>
      <c r="Q813" s="28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1"/>
      <c r="Q814" s="28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1"/>
      <c r="Q815" s="28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1"/>
      <c r="Q816" s="28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1"/>
      <c r="Q817" s="28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1"/>
      <c r="Q818" s="28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1"/>
      <c r="Q819" s="28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1"/>
      <c r="Q820" s="28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1"/>
      <c r="Q821" s="28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1"/>
      <c r="Q822" s="28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1"/>
      <c r="Q823" s="28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1"/>
      <c r="Q824" s="28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1"/>
      <c r="Q825" s="28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1"/>
      <c r="Q826" s="28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1"/>
      <c r="Q827" s="28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1"/>
      <c r="Q828" s="28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1"/>
      <c r="Q829" s="28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1"/>
      <c r="Q830" s="28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1"/>
      <c r="Q831" s="28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1"/>
      <c r="Q832" s="28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1"/>
      <c r="Q833" s="28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1"/>
      <c r="Q834" s="28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1"/>
      <c r="Q835" s="28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1"/>
      <c r="Q836" s="28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1"/>
      <c r="Q837" s="28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1"/>
      <c r="Q838" s="28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1"/>
      <c r="Q839" s="28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1"/>
      <c r="Q840" s="28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1"/>
      <c r="Q841" s="28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1"/>
      <c r="Q842" s="28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1"/>
      <c r="Q843" s="28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1"/>
      <c r="Q844" s="28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1"/>
      <c r="Q845" s="28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1"/>
      <c r="Q846" s="28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1"/>
      <c r="Q847" s="28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1"/>
      <c r="Q848" s="28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1"/>
      <c r="Q849" s="28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1"/>
      <c r="Q850" s="28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1"/>
      <c r="Q851" s="28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1"/>
      <c r="Q852" s="28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1"/>
      <c r="Q853" s="28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1"/>
      <c r="Q854" s="28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1"/>
      <c r="Q855" s="28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1"/>
      <c r="Q856" s="28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1"/>
      <c r="Q857" s="28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1"/>
      <c r="Q858" s="28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1"/>
      <c r="Q859" s="28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1"/>
      <c r="Q860" s="28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1"/>
      <c r="Q861" s="28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1"/>
      <c r="Q862" s="28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1"/>
      <c r="Q863" s="28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1"/>
      <c r="Q864" s="28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1"/>
      <c r="Q865" s="28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1"/>
      <c r="Q866" s="28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1"/>
      <c r="Q867" s="28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1"/>
      <c r="Q868" s="28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1"/>
      <c r="Q869" s="28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1"/>
      <c r="Q870" s="28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1"/>
      <c r="Q871" s="28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1"/>
      <c r="Q872" s="28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1"/>
      <c r="Q873" s="28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1"/>
      <c r="Q874" s="28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1"/>
      <c r="Q875" s="28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1"/>
      <c r="Q876" s="28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1"/>
      <c r="Q877" s="28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1"/>
      <c r="Q878" s="28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1"/>
      <c r="Q879" s="28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1"/>
      <c r="Q880" s="28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1"/>
      <c r="Q881" s="28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1"/>
      <c r="Q882" s="28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1"/>
      <c r="Q883" s="28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1"/>
      <c r="Q884" s="28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1"/>
      <c r="Q885" s="28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1"/>
      <c r="Q886" s="28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1"/>
      <c r="Q887" s="28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1"/>
      <c r="Q888" s="28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1"/>
      <c r="Q889" s="28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1"/>
      <c r="Q890" s="28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1"/>
      <c r="Q891" s="28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1"/>
      <c r="Q892" s="28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1"/>
      <c r="Q893" s="28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1"/>
      <c r="Q894" s="28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1"/>
      <c r="Q895" s="28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1"/>
      <c r="Q896" s="28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1"/>
      <c r="Q897" s="28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1"/>
      <c r="Q898" s="28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1"/>
      <c r="Q899" s="28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1"/>
      <c r="Q900" s="28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1"/>
      <c r="Q901" s="28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1"/>
      <c r="Q902" s="28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1"/>
      <c r="Q903" s="28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1"/>
      <c r="Q904" s="28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1"/>
      <c r="Q905" s="28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1"/>
      <c r="Q906" s="28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1"/>
      <c r="Q907" s="28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1"/>
      <c r="Q908" s="28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1"/>
      <c r="Q909" s="28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1"/>
      <c r="Q910" s="28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1"/>
      <c r="Q911" s="28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1"/>
      <c r="Q912" s="28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1"/>
      <c r="Q913" s="28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1"/>
      <c r="Q914" s="28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1"/>
      <c r="Q915" s="28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1"/>
      <c r="Q916" s="28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1"/>
      <c r="Q917" s="28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1"/>
      <c r="Q918" s="28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1"/>
      <c r="Q919" s="28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1"/>
      <c r="Q920" s="28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1"/>
      <c r="Q921" s="28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1"/>
      <c r="Q922" s="28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1"/>
      <c r="Q923" s="28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1"/>
      <c r="Q924" s="28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1"/>
      <c r="Q925" s="28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1"/>
      <c r="Q926" s="28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1"/>
      <c r="Q927" s="28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1"/>
      <c r="Q928" s="28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1"/>
      <c r="Q929" s="28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1"/>
      <c r="Q930" s="28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1"/>
      <c r="Q931" s="28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1"/>
      <c r="Q932" s="28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1"/>
      <c r="Q933" s="28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1"/>
      <c r="Q934" s="28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1"/>
      <c r="Q935" s="28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1"/>
      <c r="Q936" s="28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1"/>
      <c r="Q937" s="28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1"/>
      <c r="Q938" s="28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1"/>
      <c r="Q939" s="28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1"/>
      <c r="Q940" s="28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1"/>
      <c r="Q941" s="28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1"/>
      <c r="Q942" s="28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1"/>
      <c r="Q943" s="28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1"/>
      <c r="Q944" s="28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1"/>
      <c r="Q945" s="28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1"/>
      <c r="Q946" s="28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1"/>
      <c r="Q947" s="28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1"/>
      <c r="Q948" s="28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1"/>
      <c r="Q949" s="28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1"/>
      <c r="Q950" s="28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1"/>
      <c r="Q951" s="28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1"/>
      <c r="Q952" s="28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1"/>
      <c r="Q953" s="28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1"/>
      <c r="Q954" s="28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1"/>
      <c r="Q955" s="28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1"/>
      <c r="Q956" s="28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1"/>
      <c r="Q957" s="28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1"/>
      <c r="Q958" s="28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1"/>
      <c r="Q959" s="28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1"/>
      <c r="Q960" s="28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1"/>
      <c r="Q961" s="28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1"/>
      <c r="Q962" s="28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1"/>
      <c r="Q963" s="28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1"/>
      <c r="Q964" s="28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1"/>
      <c r="Q965" s="28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1"/>
      <c r="Q966" s="28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1"/>
      <c r="Q967" s="28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1"/>
      <c r="Q968" s="28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1"/>
      <c r="Q969" s="28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1"/>
      <c r="Q970" s="28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1"/>
      <c r="Q971" s="28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  <row r="972" spans="5:42" x14ac:dyDescent="0.25">
      <c r="E972" s="31"/>
      <c r="F972" s="31"/>
      <c r="G972" s="31"/>
      <c r="H972" s="30"/>
      <c r="I972" s="29"/>
      <c r="J972" s="29"/>
      <c r="K972" s="29"/>
      <c r="L972" s="30"/>
      <c r="M972" s="29"/>
      <c r="N972" s="29"/>
      <c r="O972" s="31"/>
      <c r="P972" s="31"/>
      <c r="Q972" s="28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</row>
    <row r="973" spans="5:42" x14ac:dyDescent="0.25">
      <c r="E973" s="31"/>
      <c r="F973" s="31"/>
      <c r="G973" s="31"/>
      <c r="H973" s="30"/>
      <c r="I973" s="29"/>
      <c r="J973" s="29"/>
      <c r="K973" s="29"/>
      <c r="L973" s="30"/>
      <c r="M973" s="29"/>
      <c r="N973" s="29"/>
      <c r="O973" s="31"/>
      <c r="P973" s="31"/>
      <c r="Q973" s="28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</row>
    <row r="974" spans="5:42" x14ac:dyDescent="0.25">
      <c r="E974" s="31"/>
      <c r="F974" s="31"/>
      <c r="G974" s="31"/>
      <c r="H974" s="30"/>
      <c r="I974" s="29"/>
      <c r="J974" s="29"/>
      <c r="K974" s="29"/>
      <c r="L974" s="30"/>
      <c r="M974" s="29"/>
      <c r="N974" s="29"/>
      <c r="O974" s="31"/>
      <c r="P974" s="31"/>
      <c r="Q974" s="28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</row>
    <row r="975" spans="5:42" x14ac:dyDescent="0.25">
      <c r="E975" s="31"/>
      <c r="F975" s="31"/>
      <c r="G975" s="31"/>
      <c r="H975" s="30"/>
      <c r="I975" s="29"/>
      <c r="J975" s="29"/>
      <c r="K975" s="29"/>
      <c r="L975" s="30"/>
      <c r="M975" s="29"/>
      <c r="N975" s="29"/>
      <c r="O975" s="31"/>
      <c r="P975" s="31"/>
      <c r="Q975" s="28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</row>
    <row r="976" spans="5:42" x14ac:dyDescent="0.25">
      <c r="E976" s="31"/>
      <c r="F976" s="31"/>
      <c r="G976" s="31"/>
      <c r="H976" s="30"/>
      <c r="I976" s="29"/>
      <c r="J976" s="29"/>
      <c r="K976" s="29"/>
      <c r="L976" s="30"/>
      <c r="M976" s="29"/>
      <c r="N976" s="29"/>
      <c r="O976" s="31"/>
      <c r="P976" s="31"/>
      <c r="Q976" s="28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P9" activeCellId="1" sqref="P6 P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hidden="1" customWidth="1"/>
    <col min="6" max="6" width="7.28515625" hidden="1" customWidth="1"/>
    <col min="7" max="7" width="9.140625" style="19" hidden="1" customWidth="1"/>
    <col min="8" max="9" width="10.140625" hidden="1" customWidth="1"/>
    <col min="10" max="10" width="9.140625" hidden="1" customWidth="1"/>
    <col min="11" max="11" width="9.28515625" style="19" hidden="1" customWidth="1"/>
    <col min="12" max="12" width="10.140625" hidden="1" customWidth="1"/>
    <col min="13" max="13" width="10.7109375" hidden="1" customWidth="1"/>
    <col min="14" max="14" width="7.7109375" hidden="1" customWidth="1"/>
    <col min="15" max="15" width="9.28515625" style="19" hidden="1" customWidth="1"/>
    <col min="16" max="16" width="11.85546875" customWidth="1"/>
    <col min="17" max="17" width="10.140625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73" t="s">
        <v>1</v>
      </c>
      <c r="M1" s="73"/>
      <c r="N1" s="74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110</v>
      </c>
      <c r="B4">
        <v>850</v>
      </c>
      <c r="C4" s="19">
        <v>104</v>
      </c>
      <c r="D4">
        <v>29.032699999999998</v>
      </c>
      <c r="E4">
        <v>29.032399999999999</v>
      </c>
      <c r="F4">
        <f>D4-E4</f>
        <v>2.9999999999930083E-4</v>
      </c>
      <c r="G4" s="19">
        <f>AVERAGE(D4:E4)</f>
        <v>29.032550000000001</v>
      </c>
      <c r="H4" s="27">
        <v>29.110399999999998</v>
      </c>
      <c r="I4" s="27">
        <v>29.110099999999999</v>
      </c>
      <c r="J4">
        <f>H4-I4</f>
        <v>2.9999999999930083E-4</v>
      </c>
      <c r="K4" s="19">
        <f>AVERAGE(H4:I4)</f>
        <v>29.110250000000001</v>
      </c>
      <c r="L4" s="29">
        <v>29.106000000000002</v>
      </c>
      <c r="M4" s="27">
        <v>29.106000000000002</v>
      </c>
      <c r="N4" s="29">
        <f>L4-M4</f>
        <v>0</v>
      </c>
      <c r="O4" s="30">
        <f>AVERAGE(L4:M4)</f>
        <v>29.106000000000002</v>
      </c>
      <c r="P4">
        <f>K4-G4</f>
        <v>7.7700000000000102E-2</v>
      </c>
      <c r="Q4" s="29">
        <f>O4-G4</f>
        <v>7.3450000000001125E-2</v>
      </c>
      <c r="R4" s="29">
        <f>P4-Q4</f>
        <v>4.2499999999989768E-3</v>
      </c>
    </row>
    <row r="5" spans="1:18" x14ac:dyDescent="0.25">
      <c r="B5">
        <v>90</v>
      </c>
      <c r="C5" s="19">
        <v>105</v>
      </c>
      <c r="D5">
        <v>30.1067</v>
      </c>
      <c r="E5">
        <v>30.106400000000001</v>
      </c>
      <c r="F5">
        <f>D5-E5</f>
        <v>2.9999999999930083E-4</v>
      </c>
      <c r="G5" s="19">
        <f t="shared" ref="G5:G9" si="0">AVERAGE(D5:E5)</f>
        <v>30.106549999999999</v>
      </c>
      <c r="H5" s="27">
        <v>30.689900000000002</v>
      </c>
      <c r="I5" s="27">
        <v>30.689699999999998</v>
      </c>
      <c r="J5">
        <f t="shared" ref="J5:J9" si="1">H5-I5</f>
        <v>2.000000000030866E-4</v>
      </c>
      <c r="K5" s="19">
        <f t="shared" ref="K5:K9" si="2">AVERAGE(H5:I5)</f>
        <v>30.689799999999998</v>
      </c>
      <c r="L5" s="29">
        <v>30.6694</v>
      </c>
      <c r="M5" s="27">
        <v>30.6693</v>
      </c>
      <c r="N5" s="29">
        <f t="shared" ref="N5:N9" si="3">L5-M5</f>
        <v>9.9999999999766942E-5</v>
      </c>
      <c r="O5" s="30">
        <f t="shared" ref="O5:O9" si="4">AVERAGE(L5:M5)</f>
        <v>30.669350000000001</v>
      </c>
      <c r="P5">
        <f t="shared" ref="P5:P9" si="5">K5-G5</f>
        <v>0.5832499999999996</v>
      </c>
      <c r="Q5" s="29">
        <f t="shared" ref="Q5:Q9" si="6">O5-G5</f>
        <v>0.56280000000000285</v>
      </c>
      <c r="R5" s="29">
        <f t="shared" ref="R5:R9" si="7">P5-Q5</f>
        <v>2.0449999999996749E-2</v>
      </c>
    </row>
    <row r="6" spans="1:18" x14ac:dyDescent="0.25">
      <c r="B6">
        <v>63</v>
      </c>
      <c r="C6" s="19">
        <v>106</v>
      </c>
      <c r="D6">
        <v>28.9834</v>
      </c>
      <c r="E6">
        <v>28.9831</v>
      </c>
      <c r="F6">
        <f>D6-E6</f>
        <v>2.9999999999930083E-4</v>
      </c>
      <c r="G6" s="19">
        <f t="shared" si="0"/>
        <v>28.983249999999998</v>
      </c>
      <c r="H6" s="27">
        <v>29.493600000000001</v>
      </c>
      <c r="I6" s="27">
        <v>29.4939</v>
      </c>
      <c r="J6">
        <f t="shared" si="1"/>
        <v>-2.9999999999930083E-4</v>
      </c>
      <c r="K6" s="19">
        <f t="shared" si="2"/>
        <v>29.493749999999999</v>
      </c>
      <c r="L6" s="29">
        <v>29.484200000000001</v>
      </c>
      <c r="M6" s="27">
        <v>29.484000000000002</v>
      </c>
      <c r="N6" s="29">
        <f t="shared" si="3"/>
        <v>1.9999999999953388E-4</v>
      </c>
      <c r="O6" s="30">
        <f t="shared" si="4"/>
        <v>29.484100000000002</v>
      </c>
      <c r="P6">
        <f t="shared" si="5"/>
        <v>0.5105000000000004</v>
      </c>
      <c r="Q6" s="29">
        <f t="shared" si="6"/>
        <v>0.50085000000000335</v>
      </c>
      <c r="R6" s="29">
        <f t="shared" si="7"/>
        <v>9.6499999999970498E-3</v>
      </c>
    </row>
    <row r="7" spans="1:18" x14ac:dyDescent="0.25">
      <c r="A7" t="s">
        <v>111</v>
      </c>
      <c r="B7">
        <v>850</v>
      </c>
      <c r="C7" s="19">
        <v>107</v>
      </c>
      <c r="D7">
        <v>29.724900000000002</v>
      </c>
      <c r="E7">
        <v>29.725200000000001</v>
      </c>
      <c r="F7">
        <f>D7-E7</f>
        <v>-2.9999999999930083E-4</v>
      </c>
      <c r="G7" s="19">
        <f t="shared" si="0"/>
        <v>29.725050000000003</v>
      </c>
      <c r="H7" s="27">
        <v>29.7395</v>
      </c>
      <c r="I7" s="27">
        <v>29.739799999999999</v>
      </c>
      <c r="J7">
        <f t="shared" si="1"/>
        <v>-2.9999999999930083E-4</v>
      </c>
      <c r="K7" s="19">
        <f t="shared" si="2"/>
        <v>29.739649999999997</v>
      </c>
      <c r="L7" s="29">
        <v>29.738600000000002</v>
      </c>
      <c r="M7" s="27">
        <v>29.738199999999999</v>
      </c>
      <c r="N7" s="29">
        <f t="shared" si="3"/>
        <v>4.0000000000262048E-4</v>
      </c>
      <c r="O7" s="30">
        <f t="shared" si="4"/>
        <v>29.738399999999999</v>
      </c>
      <c r="P7">
        <f t="shared" si="5"/>
        <v>1.4599999999994395E-2</v>
      </c>
      <c r="Q7" s="29">
        <f t="shared" si="6"/>
        <v>1.3349999999995532E-2</v>
      </c>
      <c r="R7" s="29">
        <f t="shared" si="7"/>
        <v>1.2499999999988631E-3</v>
      </c>
    </row>
    <row r="8" spans="1:18" x14ac:dyDescent="0.25">
      <c r="B8">
        <v>90</v>
      </c>
      <c r="C8" s="19">
        <v>108</v>
      </c>
      <c r="D8">
        <v>28.847999999999999</v>
      </c>
      <c r="E8">
        <v>28.848199999999999</v>
      </c>
      <c r="F8">
        <f>D8-E8</f>
        <v>-1.9999999999953388E-4</v>
      </c>
      <c r="G8" s="19">
        <f t="shared" si="0"/>
        <v>28.848099999999999</v>
      </c>
      <c r="H8" s="27">
        <v>29.350300000000001</v>
      </c>
      <c r="I8" s="27">
        <v>29.3505</v>
      </c>
      <c r="J8">
        <f t="shared" si="1"/>
        <v>-1.9999999999953388E-4</v>
      </c>
      <c r="K8" s="19">
        <f t="shared" si="2"/>
        <v>29.3504</v>
      </c>
      <c r="L8" s="29">
        <v>29.325500000000002</v>
      </c>
      <c r="M8" s="27">
        <v>29.325199999999999</v>
      </c>
      <c r="N8" s="29">
        <f t="shared" si="3"/>
        <v>3.0000000000285354E-4</v>
      </c>
      <c r="O8" s="30">
        <f t="shared" si="4"/>
        <v>29.32535</v>
      </c>
      <c r="P8">
        <f t="shared" si="5"/>
        <v>0.50230000000000175</v>
      </c>
      <c r="Q8" s="29">
        <f t="shared" si="6"/>
        <v>0.47725000000000151</v>
      </c>
      <c r="R8" s="29">
        <f t="shared" si="7"/>
        <v>2.5050000000000239E-2</v>
      </c>
    </row>
    <row r="9" spans="1:18" x14ac:dyDescent="0.25">
      <c r="B9">
        <v>63</v>
      </c>
      <c r="C9" s="19">
        <v>109</v>
      </c>
      <c r="D9">
        <v>29.344899999999999</v>
      </c>
      <c r="E9">
        <v>29.345199999999998</v>
      </c>
      <c r="F9">
        <f>D9-E9</f>
        <v>-2.9999999999930083E-4</v>
      </c>
      <c r="G9" s="19">
        <f t="shared" si="0"/>
        <v>29.345050000000001</v>
      </c>
      <c r="H9" s="27">
        <v>29.9406</v>
      </c>
      <c r="I9" s="27">
        <v>29.9405</v>
      </c>
      <c r="J9">
        <f t="shared" si="1"/>
        <v>9.9999999999766942E-5</v>
      </c>
      <c r="K9" s="19">
        <f t="shared" si="2"/>
        <v>29.940550000000002</v>
      </c>
      <c r="L9" s="29">
        <v>29.928699999999999</v>
      </c>
      <c r="M9" s="27">
        <v>29.9282</v>
      </c>
      <c r="N9" s="29">
        <f t="shared" si="3"/>
        <v>4.9999999999883471E-4</v>
      </c>
      <c r="O9" s="30">
        <f t="shared" si="4"/>
        <v>29.928449999999998</v>
      </c>
      <c r="P9">
        <f t="shared" si="5"/>
        <v>0.59550000000000125</v>
      </c>
      <c r="Q9" s="29">
        <f t="shared" si="6"/>
        <v>0.58339999999999748</v>
      </c>
      <c r="R9" s="29">
        <f t="shared" si="7"/>
        <v>1.2100000000003774E-2</v>
      </c>
    </row>
    <row r="10" spans="1:18" x14ac:dyDescent="0.25">
      <c r="H10" s="27"/>
      <c r="I10" s="27"/>
      <c r="L10" s="29"/>
      <c r="M10" s="27"/>
      <c r="N10" s="29"/>
    </row>
    <row r="11" spans="1:18" x14ac:dyDescent="0.25">
      <c r="H11" s="27"/>
      <c r="I11" s="27"/>
      <c r="L11" s="29"/>
      <c r="M11" s="27"/>
      <c r="N11" s="29"/>
    </row>
    <row r="12" spans="1:18" x14ac:dyDescent="0.25">
      <c r="H12" s="27"/>
      <c r="I12" s="27"/>
      <c r="L12" s="29"/>
      <c r="M12" s="27"/>
      <c r="N12" s="29"/>
    </row>
    <row r="13" spans="1:18" x14ac:dyDescent="0.25">
      <c r="H13" s="27"/>
      <c r="I13" s="27"/>
      <c r="L13" s="29"/>
      <c r="M13" s="27"/>
      <c r="N13" s="29"/>
    </row>
    <row r="14" spans="1:18" x14ac:dyDescent="0.25">
      <c r="H14" s="27"/>
      <c r="I14" s="27"/>
      <c r="L14" s="29"/>
      <c r="M14" s="27"/>
      <c r="N14" s="29"/>
    </row>
    <row r="15" spans="1:18" x14ac:dyDescent="0.25">
      <c r="H15" s="27"/>
      <c r="I15" s="27"/>
      <c r="L15" s="29"/>
      <c r="M15" s="27"/>
      <c r="N15" s="29"/>
    </row>
    <row r="16" spans="1:18" x14ac:dyDescent="0.25">
      <c r="H16" s="27"/>
      <c r="I16" s="27"/>
      <c r="L16" s="29"/>
      <c r="M16" s="27"/>
      <c r="N16" s="29"/>
    </row>
    <row r="17" spans="1:16" x14ac:dyDescent="0.25">
      <c r="H17" s="27"/>
      <c r="I17" s="27"/>
      <c r="L17" s="29"/>
      <c r="M17" s="27"/>
      <c r="N17" s="29"/>
    </row>
    <row r="18" spans="1:16" x14ac:dyDescent="0.25">
      <c r="H18" s="27"/>
      <c r="I18" s="27"/>
      <c r="L18" s="29"/>
      <c r="M18" s="27"/>
      <c r="N18" s="29"/>
    </row>
    <row r="19" spans="1:16" x14ac:dyDescent="0.25">
      <c r="H19" s="27"/>
      <c r="I19" s="27"/>
      <c r="L19" s="29"/>
      <c r="M19" s="27"/>
      <c r="N19" s="29"/>
    </row>
    <row r="20" spans="1:16" x14ac:dyDescent="0.25">
      <c r="H20" s="27"/>
      <c r="I20" s="27"/>
      <c r="L20" s="29"/>
      <c r="M20" s="27"/>
      <c r="N20" s="29"/>
    </row>
    <row r="21" spans="1:16" x14ac:dyDescent="0.25">
      <c r="H21" s="27"/>
      <c r="I21" s="27"/>
      <c r="L21" s="29"/>
      <c r="M21" s="27"/>
      <c r="N21" s="29"/>
    </row>
    <row r="22" spans="1:16" x14ac:dyDescent="0.25">
      <c r="H22" s="27"/>
      <c r="I22" s="27"/>
      <c r="L22" s="29"/>
      <c r="M22" s="27"/>
      <c r="N22" s="29"/>
    </row>
    <row r="23" spans="1:16" x14ac:dyDescent="0.25">
      <c r="H23" s="27"/>
      <c r="I23" s="27"/>
      <c r="L23" s="29"/>
      <c r="M23" s="27"/>
      <c r="N23" s="29"/>
    </row>
    <row r="24" spans="1:16" x14ac:dyDescent="0.25">
      <c r="H24" s="27"/>
      <c r="I24" s="27"/>
      <c r="L24" s="29"/>
      <c r="M24" s="27"/>
      <c r="N24" s="29"/>
    </row>
    <row r="25" spans="1:16" x14ac:dyDescent="0.25">
      <c r="A25" s="33"/>
      <c r="H25" s="27"/>
      <c r="I25" s="27"/>
      <c r="L25" s="29"/>
      <c r="N25" s="29"/>
    </row>
    <row r="26" spans="1:16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6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6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6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6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6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6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S8" sqref="S8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0.140625" bestFit="1" customWidth="1"/>
    <col min="4" max="4" width="11.28515625" bestFit="1" customWidth="1"/>
    <col min="5" max="5" width="15.28515625" bestFit="1" customWidth="1"/>
    <col min="6" max="6" width="12" customWidth="1"/>
    <col min="7" max="7" width="12.5703125" customWidth="1"/>
    <col min="8" max="8" width="21.5703125" customWidth="1"/>
    <col min="9" max="9" width="12.7109375" customWidth="1"/>
    <col min="10" max="10" width="10" customWidth="1"/>
    <col min="11" max="11" width="9.28515625" customWidth="1"/>
    <col min="12" max="12" width="15.28515625" customWidth="1"/>
    <col min="13" max="13" width="14.140625" customWidth="1"/>
    <col min="14" max="14" width="14.28515625" style="20" customWidth="1"/>
    <col min="15" max="15" width="12.7109375" style="20" customWidth="1"/>
    <col min="16" max="16" width="18.42578125" style="19" customWidth="1"/>
  </cols>
  <sheetData>
    <row r="1" spans="1:16" ht="18.75" x14ac:dyDescent="0.3">
      <c r="A1" s="45" t="s">
        <v>71</v>
      </c>
    </row>
    <row r="2" spans="1:16" ht="14.25" customHeight="1" x14ac:dyDescent="0.25">
      <c r="A2" s="34"/>
      <c r="B2" s="50"/>
      <c r="C2" s="34"/>
      <c r="D2" s="34"/>
      <c r="E2" s="34"/>
      <c r="F2" s="34"/>
      <c r="G2" s="34"/>
      <c r="H2" s="34"/>
      <c r="I2" s="34"/>
      <c r="J2" s="26"/>
      <c r="K2" s="34"/>
    </row>
    <row r="3" spans="1:16" ht="15.75" x14ac:dyDescent="0.25">
      <c r="A3" s="34"/>
      <c r="B3" s="75" t="s">
        <v>70</v>
      </c>
      <c r="C3" s="76"/>
      <c r="D3" s="76"/>
      <c r="E3" s="76"/>
      <c r="F3" s="76"/>
      <c r="G3" s="76"/>
      <c r="H3" s="76"/>
      <c r="I3" s="76"/>
      <c r="J3" s="58"/>
      <c r="K3" s="76" t="s">
        <v>75</v>
      </c>
      <c r="L3" s="76"/>
      <c r="M3" s="76"/>
      <c r="N3" s="76"/>
      <c r="O3" s="76"/>
      <c r="P3" s="87"/>
    </row>
    <row r="4" spans="1:16" x14ac:dyDescent="0.25">
      <c r="A4" s="34"/>
      <c r="B4" s="50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56" t="s">
        <v>84</v>
      </c>
      <c r="P4" s="46" t="s">
        <v>93</v>
      </c>
    </row>
    <row r="5" spans="1:16" x14ac:dyDescent="0.25">
      <c r="A5" s="34" t="s">
        <v>64</v>
      </c>
      <c r="B5" s="50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</row>
    <row r="6" spans="1:16" x14ac:dyDescent="0.25">
      <c r="A6" t="s">
        <v>99</v>
      </c>
      <c r="B6" s="28">
        <v>2.6924999999999963</v>
      </c>
      <c r="C6" s="29">
        <v>1.3300000000000023</v>
      </c>
      <c r="D6" s="31">
        <v>0.14325000000000188</v>
      </c>
      <c r="E6" s="31">
        <v>0.50159999999999982</v>
      </c>
      <c r="F6" s="31">
        <v>0.47540000000000049</v>
      </c>
      <c r="G6" s="43">
        <f>B6+C6</f>
        <v>4.0224999999999991</v>
      </c>
      <c r="H6" s="43">
        <f>E6+F6</f>
        <v>0.97700000000000031</v>
      </c>
      <c r="I6" s="43">
        <f t="shared" ref="I6:I15" si="0">B6+C6+E6+D6+F6</f>
        <v>5.1427500000000013</v>
      </c>
      <c r="J6" s="43">
        <f t="shared" ref="J6:J15" si="1">(C6/I6)*100</f>
        <v>25.861649895483975</v>
      </c>
      <c r="K6" s="43">
        <f t="shared" ref="K6:K15" si="2">(B6/I6)*100</f>
        <v>52.355257401195779</v>
      </c>
      <c r="L6" s="43">
        <f>(D6/I6)*100</f>
        <v>2.785474697389565</v>
      </c>
      <c r="M6" s="43">
        <f>(E6/I6)*100</f>
        <v>9.7535365320110792</v>
      </c>
      <c r="N6" s="62">
        <f>(F6/I6)*100</f>
        <v>9.2440814739196036</v>
      </c>
      <c r="O6" s="62">
        <f>(G6/I6)*100</f>
        <v>78.21690729667975</v>
      </c>
      <c r="P6" s="63">
        <f>(H6/I6)*100</f>
        <v>18.997618005930679</v>
      </c>
    </row>
    <row r="7" spans="1:16" s="42" customFormat="1" x14ac:dyDescent="0.25">
      <c r="A7" t="s">
        <v>100</v>
      </c>
      <c r="B7" s="28">
        <v>3.2975000000000017</v>
      </c>
      <c r="C7" s="29">
        <v>1.6524999999999999</v>
      </c>
      <c r="D7" s="31">
        <v>1.3400000000004297E-2</v>
      </c>
      <c r="E7" s="31">
        <v>0.42069999999999652</v>
      </c>
      <c r="F7" s="31">
        <v>0.53464999999999918</v>
      </c>
      <c r="G7" s="43">
        <f t="shared" ref="G7:G15" si="3">B7+C7</f>
        <v>4.9500000000000011</v>
      </c>
      <c r="H7" s="43">
        <f t="shared" ref="H7:H15" si="4">E7+F7</f>
        <v>0.9553499999999957</v>
      </c>
      <c r="I7" s="43">
        <f t="shared" si="0"/>
        <v>5.9187500000000011</v>
      </c>
      <c r="J7" s="43">
        <f t="shared" si="1"/>
        <v>27.919746568109815</v>
      </c>
      <c r="K7" s="43">
        <f t="shared" si="2"/>
        <v>55.712777191129902</v>
      </c>
      <c r="L7" s="43">
        <f t="shared" ref="L7:L15" si="5">(D7/I7)*100</f>
        <v>0.2263991552271053</v>
      </c>
      <c r="M7" s="43">
        <f t="shared" ref="M7:M15" si="6">(E7/I7)*100</f>
        <v>7.107919746568049</v>
      </c>
      <c r="N7" s="62">
        <f t="shared" ref="N7:N15" si="7">(F7/I7)*100</f>
        <v>9.0331573389651378</v>
      </c>
      <c r="O7" s="62">
        <f t="shared" ref="O7:O15" si="8">(G7/I7)*100</f>
        <v>83.632523759239703</v>
      </c>
      <c r="P7" s="63">
        <f t="shared" ref="P7:P15" si="9">(H7/I7)*100</f>
        <v>16.141077085533187</v>
      </c>
    </row>
    <row r="8" spans="1:16" x14ac:dyDescent="0.25">
      <c r="A8" t="s">
        <v>101</v>
      </c>
      <c r="B8" s="28">
        <v>3.3549999999999955</v>
      </c>
      <c r="C8" s="29">
        <v>1.6524999999999999</v>
      </c>
      <c r="D8" s="31">
        <v>2.7549999999997965E-2</v>
      </c>
      <c r="E8" s="31">
        <v>0.51379999999999981</v>
      </c>
      <c r="F8" s="31">
        <v>0.62195000000000178</v>
      </c>
      <c r="G8" s="43">
        <f t="shared" si="3"/>
        <v>5.007499999999995</v>
      </c>
      <c r="H8" s="43">
        <f t="shared" si="4"/>
        <v>1.1357500000000016</v>
      </c>
      <c r="I8" s="43">
        <f t="shared" si="0"/>
        <v>6.1707999999999945</v>
      </c>
      <c r="J8" s="43">
        <f t="shared" si="1"/>
        <v>26.77934789654504</v>
      </c>
      <c r="K8" s="43">
        <f t="shared" si="2"/>
        <v>54.368963505542212</v>
      </c>
      <c r="L8" s="43">
        <f t="shared" si="5"/>
        <v>0.4464575095611264</v>
      </c>
      <c r="M8" s="43">
        <f t="shared" si="6"/>
        <v>8.3263110131587528</v>
      </c>
      <c r="N8" s="62">
        <f t="shared" si="7"/>
        <v>10.078920075192881</v>
      </c>
      <c r="O8" s="62">
        <f t="shared" si="8"/>
        <v>81.148311402087231</v>
      </c>
      <c r="P8" s="63">
        <f t="shared" si="9"/>
        <v>18.405231088351634</v>
      </c>
    </row>
    <row r="9" spans="1:16" ht="15.75" customHeight="1" x14ac:dyDescent="0.25">
      <c r="A9" t="s">
        <v>102</v>
      </c>
      <c r="B9" s="28">
        <v>3.3149999999999999</v>
      </c>
      <c r="C9" s="29">
        <v>1.6024999999999998</v>
      </c>
      <c r="D9" s="31">
        <v>0.3420000000000023</v>
      </c>
      <c r="E9" s="31">
        <v>0.47050000000000125</v>
      </c>
      <c r="F9" s="31">
        <v>0.69640000000000413</v>
      </c>
      <c r="G9" s="43">
        <f t="shared" si="3"/>
        <v>4.9174999999999995</v>
      </c>
      <c r="H9" s="43">
        <f t="shared" si="4"/>
        <v>1.1669000000000054</v>
      </c>
      <c r="I9" s="43">
        <f t="shared" si="0"/>
        <v>6.4264000000000072</v>
      </c>
      <c r="J9" s="43">
        <f t="shared" si="1"/>
        <v>24.936200672227031</v>
      </c>
      <c r="K9" s="43">
        <f t="shared" si="2"/>
        <v>51.584090626166997</v>
      </c>
      <c r="L9" s="43">
        <f t="shared" si="5"/>
        <v>5.321797584962062</v>
      </c>
      <c r="M9" s="43">
        <f t="shared" si="6"/>
        <v>7.321361882235788</v>
      </c>
      <c r="N9" s="62">
        <f t="shared" si="7"/>
        <v>10.836549234408119</v>
      </c>
      <c r="O9" s="62">
        <f t="shared" si="8"/>
        <v>76.520291298394028</v>
      </c>
      <c r="P9" s="63">
        <f t="shared" si="9"/>
        <v>18.157911116643906</v>
      </c>
    </row>
    <row r="10" spans="1:16" x14ac:dyDescent="0.25">
      <c r="A10" t="s">
        <v>103</v>
      </c>
      <c r="B10" s="28">
        <v>3.7575000000000012</v>
      </c>
      <c r="C10" s="29">
        <v>1.8074999999999994</v>
      </c>
      <c r="D10" s="31">
        <v>5.6000000000004491E-2</v>
      </c>
      <c r="E10" s="31">
        <v>0.49139999999999873</v>
      </c>
      <c r="F10" s="31">
        <v>0.8338499999999982</v>
      </c>
      <c r="G10" s="43">
        <f t="shared" si="3"/>
        <v>5.5650000000000004</v>
      </c>
      <c r="H10" s="43">
        <f t="shared" si="4"/>
        <v>1.3252499999999969</v>
      </c>
      <c r="I10" s="43">
        <f t="shared" si="0"/>
        <v>6.9462500000000018</v>
      </c>
      <c r="J10" s="43">
        <f t="shared" si="1"/>
        <v>26.021234479035439</v>
      </c>
      <c r="K10" s="43">
        <f t="shared" si="2"/>
        <v>54.093935576750049</v>
      </c>
      <c r="L10" s="43">
        <f t="shared" si="5"/>
        <v>0.8061903904985348</v>
      </c>
      <c r="M10" s="43">
        <f t="shared" si="6"/>
        <v>7.0743206766240574</v>
      </c>
      <c r="N10" s="62">
        <f t="shared" si="7"/>
        <v>12.004318877091928</v>
      </c>
      <c r="O10" s="62">
        <f t="shared" si="8"/>
        <v>80.115170055785484</v>
      </c>
      <c r="P10" s="63">
        <f t="shared" si="9"/>
        <v>19.078639553715984</v>
      </c>
    </row>
    <row r="11" spans="1:16" s="42" customFormat="1" x14ac:dyDescent="0.25">
      <c r="A11" t="s">
        <v>104</v>
      </c>
      <c r="B11" s="28">
        <v>3.6400000000000086</v>
      </c>
      <c r="C11" s="29">
        <v>1.7475000000000005</v>
      </c>
      <c r="D11" s="31">
        <v>0.12300000000000466</v>
      </c>
      <c r="E11" s="31">
        <v>0.55884999999999962</v>
      </c>
      <c r="F11" s="31">
        <v>0.8390500000000003</v>
      </c>
      <c r="G11" s="43">
        <f t="shared" si="3"/>
        <v>5.3875000000000091</v>
      </c>
      <c r="H11" s="43">
        <f t="shared" si="4"/>
        <v>1.3978999999999999</v>
      </c>
      <c r="I11" s="43">
        <f t="shared" si="0"/>
        <v>6.9084000000000136</v>
      </c>
      <c r="J11" s="43">
        <f t="shared" si="1"/>
        <v>25.295292687163411</v>
      </c>
      <c r="K11" s="43">
        <f t="shared" si="2"/>
        <v>52.689479474263237</v>
      </c>
      <c r="L11" s="43">
        <f t="shared" si="5"/>
        <v>1.7804412020150022</v>
      </c>
      <c r="M11" s="43">
        <f t="shared" si="6"/>
        <v>8.0894273637889889</v>
      </c>
      <c r="N11" s="62">
        <f t="shared" si="7"/>
        <v>12.145359272769362</v>
      </c>
      <c r="O11" s="62">
        <f t="shared" si="8"/>
        <v>77.984772161426648</v>
      </c>
      <c r="P11" s="63">
        <f t="shared" si="9"/>
        <v>20.234786636558351</v>
      </c>
    </row>
    <row r="12" spans="1:16" x14ac:dyDescent="0.25">
      <c r="A12" t="s">
        <v>105</v>
      </c>
      <c r="B12" s="28">
        <v>3.6325000000000038</v>
      </c>
      <c r="C12" s="29">
        <v>1.719999999999998</v>
      </c>
      <c r="D12" s="31">
        <v>2.7400000000000091E-2</v>
      </c>
      <c r="E12" s="31">
        <v>0.58284999999999698</v>
      </c>
      <c r="F12" s="31">
        <v>0.81620000000000203</v>
      </c>
      <c r="G12" s="43">
        <f t="shared" si="3"/>
        <v>5.3525000000000018</v>
      </c>
      <c r="H12" s="43">
        <f t="shared" si="4"/>
        <v>1.399049999999999</v>
      </c>
      <c r="I12" s="43">
        <f t="shared" si="0"/>
        <v>6.7789500000000009</v>
      </c>
      <c r="J12" s="43">
        <f t="shared" si="1"/>
        <v>25.372660957817917</v>
      </c>
      <c r="K12" s="43">
        <f t="shared" si="2"/>
        <v>53.58499472632198</v>
      </c>
      <c r="L12" s="43">
        <f t="shared" si="5"/>
        <v>0.40419238967686866</v>
      </c>
      <c r="M12" s="43">
        <f t="shared" si="6"/>
        <v>8.5979392088744842</v>
      </c>
      <c r="N12" s="62">
        <f t="shared" si="7"/>
        <v>12.040212717308755</v>
      </c>
      <c r="O12" s="62">
        <f t="shared" si="8"/>
        <v>78.957655684139894</v>
      </c>
      <c r="P12" s="63">
        <f t="shared" si="9"/>
        <v>20.638151926183241</v>
      </c>
    </row>
    <row r="13" spans="1:16" x14ac:dyDescent="0.25">
      <c r="A13" t="s">
        <v>106</v>
      </c>
      <c r="B13" s="28">
        <v>3.620000000000005</v>
      </c>
      <c r="C13" s="29">
        <v>1.7000000000000002</v>
      </c>
      <c r="D13" s="31">
        <v>4.9950000000002603E-2</v>
      </c>
      <c r="E13" s="31">
        <v>0.5011499999999991</v>
      </c>
      <c r="F13" s="31">
        <v>0.74369999999999692</v>
      </c>
      <c r="G13" s="43">
        <f t="shared" si="3"/>
        <v>5.3200000000000056</v>
      </c>
      <c r="H13" s="43">
        <f t="shared" si="4"/>
        <v>1.244849999999996</v>
      </c>
      <c r="I13" s="43">
        <f t="shared" si="0"/>
        <v>6.6148000000000042</v>
      </c>
      <c r="J13" s="43">
        <f t="shared" si="1"/>
        <v>25.699945576585826</v>
      </c>
      <c r="K13" s="43">
        <f t="shared" si="2"/>
        <v>54.725766463082827</v>
      </c>
      <c r="L13" s="43">
        <f t="shared" si="5"/>
        <v>0.75512487150031093</v>
      </c>
      <c r="M13" s="43">
        <f t="shared" si="6"/>
        <v>7.5761927798270357</v>
      </c>
      <c r="N13" s="62">
        <f t="shared" si="7"/>
        <v>11.242970309003999</v>
      </c>
      <c r="O13" s="62">
        <f t="shared" si="8"/>
        <v>80.425712039668653</v>
      </c>
      <c r="P13" s="63">
        <f t="shared" si="9"/>
        <v>18.819163088831033</v>
      </c>
    </row>
    <row r="14" spans="1:16" x14ac:dyDescent="0.25">
      <c r="A14" t="s">
        <v>107</v>
      </c>
      <c r="B14" s="28">
        <v>3.8024999999999962</v>
      </c>
      <c r="C14" s="29">
        <v>1.8450000000000009</v>
      </c>
      <c r="D14" s="31">
        <v>4.8500000000004206E-2</v>
      </c>
      <c r="E14" s="31">
        <v>0.40434999999999732</v>
      </c>
      <c r="F14" s="31">
        <v>0.65649999999999409</v>
      </c>
      <c r="G14" s="43">
        <f t="shared" si="3"/>
        <v>5.6474999999999973</v>
      </c>
      <c r="H14" s="43">
        <f t="shared" si="4"/>
        <v>1.0608499999999914</v>
      </c>
      <c r="I14" s="43">
        <f t="shared" si="0"/>
        <v>6.7568499999999929</v>
      </c>
      <c r="J14" s="43">
        <f t="shared" si="1"/>
        <v>27.305623182400122</v>
      </c>
      <c r="K14" s="43">
        <f t="shared" si="2"/>
        <v>56.276223388117252</v>
      </c>
      <c r="L14" s="43">
        <f t="shared" si="5"/>
        <v>0.7177900944967589</v>
      </c>
      <c r="M14" s="43">
        <f t="shared" si="6"/>
        <v>5.9842974166956164</v>
      </c>
      <c r="N14" s="62">
        <f t="shared" si="7"/>
        <v>9.7160659182902513</v>
      </c>
      <c r="O14" s="62">
        <f t="shared" si="8"/>
        <v>83.581846570517371</v>
      </c>
      <c r="P14" s="63">
        <f t="shared" si="9"/>
        <v>15.700363334985868</v>
      </c>
    </row>
    <row r="15" spans="1:16" x14ac:dyDescent="0.25">
      <c r="A15" t="s">
        <v>108</v>
      </c>
      <c r="B15" s="28">
        <v>4.0499999999999963</v>
      </c>
      <c r="C15" s="29">
        <v>1.9324999999999968</v>
      </c>
      <c r="D15" s="31">
        <v>4.0250000000003894E-2</v>
      </c>
      <c r="E15" s="31">
        <v>0.34124999999999872</v>
      </c>
      <c r="F15" s="31">
        <v>0.63599999999999923</v>
      </c>
      <c r="G15" s="43">
        <f t="shared" si="3"/>
        <v>5.9824999999999928</v>
      </c>
      <c r="H15" s="43">
        <f t="shared" si="4"/>
        <v>0.97724999999999795</v>
      </c>
      <c r="I15" s="43">
        <f t="shared" si="0"/>
        <v>6.9999999999999947</v>
      </c>
      <c r="J15" s="43">
        <f t="shared" si="1"/>
        <v>27.607142857142829</v>
      </c>
      <c r="K15" s="43">
        <f t="shared" si="2"/>
        <v>57.857142857142854</v>
      </c>
      <c r="L15" s="43">
        <f t="shared" si="5"/>
        <v>0.57500000000005602</v>
      </c>
      <c r="M15" s="43">
        <f t="shared" si="6"/>
        <v>4.8749999999999858</v>
      </c>
      <c r="N15" s="62">
        <f t="shared" si="7"/>
        <v>9.0857142857142819</v>
      </c>
      <c r="O15" s="62">
        <f t="shared" si="8"/>
        <v>85.46428571428568</v>
      </c>
      <c r="P15" s="63">
        <f t="shared" si="9"/>
        <v>13.960714285714268</v>
      </c>
    </row>
    <row r="17" spans="1:16" s="53" customFormat="1" ht="18.75" x14ac:dyDescent="0.3">
      <c r="A17" s="51" t="s">
        <v>72</v>
      </c>
      <c r="B17" s="52"/>
      <c r="P17" s="54"/>
    </row>
    <row r="18" spans="1:16" s="20" customFormat="1" ht="18.75" x14ac:dyDescent="0.3">
      <c r="A18" s="57"/>
      <c r="B18" s="75" t="s">
        <v>70</v>
      </c>
      <c r="C18" s="76"/>
      <c r="D18" s="76"/>
      <c r="E18" s="76"/>
      <c r="F18" s="76"/>
      <c r="G18" s="76"/>
      <c r="H18" s="76"/>
      <c r="I18" s="76"/>
      <c r="J18" s="76" t="s">
        <v>75</v>
      </c>
      <c r="K18" s="76"/>
      <c r="L18" s="76"/>
      <c r="M18" s="76"/>
      <c r="N18" s="76"/>
      <c r="O18" s="58"/>
      <c r="P18" s="19"/>
    </row>
    <row r="19" spans="1:16" x14ac:dyDescent="0.25">
      <c r="A19" s="34" t="s">
        <v>26</v>
      </c>
      <c r="B19" s="50"/>
      <c r="C19" s="34"/>
      <c r="D19" s="34"/>
      <c r="E19" s="26"/>
      <c r="F19" s="37" t="s">
        <v>52</v>
      </c>
      <c r="G19" s="37" t="s">
        <v>91</v>
      </c>
      <c r="H19" s="37" t="s">
        <v>92</v>
      </c>
      <c r="I19" s="37" t="s">
        <v>53</v>
      </c>
      <c r="J19" s="37" t="s">
        <v>54</v>
      </c>
      <c r="K19" s="37" t="s">
        <v>55</v>
      </c>
      <c r="L19" s="37" t="s">
        <v>56</v>
      </c>
      <c r="M19" s="37" t="s">
        <v>57</v>
      </c>
      <c r="N19" s="59" t="s">
        <v>58</v>
      </c>
    </row>
    <row r="20" spans="1:16" x14ac:dyDescent="0.25">
      <c r="A20" s="34"/>
      <c r="B20" s="50" t="s">
        <v>39</v>
      </c>
      <c r="C20" s="34" t="s">
        <v>40</v>
      </c>
      <c r="D20" s="34" t="s">
        <v>41</v>
      </c>
      <c r="E20" s="34" t="s">
        <v>67</v>
      </c>
      <c r="F20" s="34" t="s">
        <v>66</v>
      </c>
      <c r="G20" s="35" t="s">
        <v>42</v>
      </c>
      <c r="H20" s="35" t="s">
        <v>43</v>
      </c>
      <c r="I20" s="35" t="s">
        <v>44</v>
      </c>
      <c r="J20" s="35" t="s">
        <v>45</v>
      </c>
      <c r="K20" s="35" t="s">
        <v>46</v>
      </c>
      <c r="L20" s="35" t="s">
        <v>47</v>
      </c>
      <c r="M20" s="35" t="s">
        <v>48</v>
      </c>
      <c r="N20" s="35" t="s">
        <v>49</v>
      </c>
    </row>
    <row r="21" spans="1:16" x14ac:dyDescent="0.25">
      <c r="A21" s="34"/>
      <c r="B21" s="50" t="s">
        <v>32</v>
      </c>
      <c r="C21" s="34" t="s">
        <v>32</v>
      </c>
      <c r="D21" s="34" t="s">
        <v>31</v>
      </c>
      <c r="E21" s="34" t="s">
        <v>31</v>
      </c>
      <c r="F21" s="34" t="s">
        <v>32</v>
      </c>
      <c r="G21" s="34" t="s">
        <v>32</v>
      </c>
      <c r="H21" s="34" t="s">
        <v>32</v>
      </c>
      <c r="I21" s="34"/>
    </row>
    <row r="22" spans="1:16" x14ac:dyDescent="0.25">
      <c r="A22" t="s">
        <v>110</v>
      </c>
      <c r="B22" s="61">
        <v>7.7700000000000102E-2</v>
      </c>
      <c r="C22">
        <v>0.5832499999999996</v>
      </c>
      <c r="D22">
        <v>0.5105000000000004</v>
      </c>
      <c r="E22" s="43">
        <f t="shared" ref="E22:E30" si="10">C22+D22</f>
        <v>1.09375</v>
      </c>
      <c r="F22" s="43">
        <f t="shared" ref="F22:F30" si="11">E22-H6</f>
        <v>0.11674999999999969</v>
      </c>
      <c r="G22" s="43">
        <f t="shared" ref="G22:G30" si="12">C22-E6</f>
        <v>8.1649999999999778E-2</v>
      </c>
      <c r="H22" s="43">
        <f t="shared" ref="H22:H30" si="13">D22-F6</f>
        <v>3.5099999999999909E-2</v>
      </c>
      <c r="I22" s="43">
        <f>(F22/G6)*100</f>
        <v>2.9024238657551202</v>
      </c>
      <c r="J22" s="43">
        <f t="shared" ref="J22:J30" si="14">(F22/I6)*100</f>
        <v>2.2701861844343916</v>
      </c>
      <c r="K22" s="43">
        <f>(G22/G6)*100</f>
        <v>2.0298321939092556</v>
      </c>
      <c r="L22" s="43">
        <f t="shared" ref="L22:L30" si="15">(G22/I6)*100</f>
        <v>1.587671965388163</v>
      </c>
      <c r="M22" s="43">
        <f>(H22/G6)*100</f>
        <v>0.87259167184586484</v>
      </c>
      <c r="N22" s="62">
        <f t="shared" ref="N22:N30" si="16">(H22/I6)*100</f>
        <v>0.68251421904622811</v>
      </c>
    </row>
    <row r="23" spans="1:16" s="42" customFormat="1" x14ac:dyDescent="0.25">
      <c r="A23" t="s">
        <v>111</v>
      </c>
      <c r="B23" s="61">
        <v>1.4599999999994395E-2</v>
      </c>
      <c r="C23">
        <v>0.50230000000000175</v>
      </c>
      <c r="D23">
        <v>0.59550000000000125</v>
      </c>
      <c r="E23" s="43">
        <f t="shared" si="10"/>
        <v>1.097800000000003</v>
      </c>
      <c r="F23" s="43">
        <f t="shared" si="11"/>
        <v>0.14245000000000729</v>
      </c>
      <c r="G23" s="43">
        <f t="shared" si="12"/>
        <v>8.1600000000005224E-2</v>
      </c>
      <c r="H23" s="43">
        <f t="shared" si="13"/>
        <v>6.0850000000002069E-2</v>
      </c>
      <c r="I23" s="43">
        <f t="shared" ref="I23:I30" si="17">(F23/G7)*100</f>
        <v>2.8777777777779243</v>
      </c>
      <c r="J23" s="43">
        <f t="shared" si="14"/>
        <v>2.4067581837382432</v>
      </c>
      <c r="K23" s="43">
        <f t="shared" ref="K23:K30" si="18">(G23/G7)*100</f>
        <v>1.6484848484849535</v>
      </c>
      <c r="L23" s="43">
        <f t="shared" si="15"/>
        <v>1.3786694825766455</v>
      </c>
      <c r="M23" s="43">
        <f t="shared" ref="M23:M30" si="19">(H23/G7)*100</f>
        <v>1.2292929292929708</v>
      </c>
      <c r="N23" s="62">
        <f t="shared" si="16"/>
        <v>1.0280887011615976</v>
      </c>
      <c r="O23" s="55"/>
      <c r="P23" s="48"/>
    </row>
    <row r="24" spans="1:16" x14ac:dyDescent="0.25">
      <c r="A24" s="41"/>
      <c r="B24" s="61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62"/>
    </row>
    <row r="25" spans="1:16" x14ac:dyDescent="0.25">
      <c r="A25" s="41"/>
      <c r="B25" s="61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62"/>
    </row>
    <row r="26" spans="1:16" x14ac:dyDescent="0.25">
      <c r="A26" s="41"/>
      <c r="B26" s="61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62"/>
    </row>
    <row r="27" spans="1:16" s="42" customFormat="1" x14ac:dyDescent="0.25">
      <c r="A27" s="41"/>
      <c r="B27" s="61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62"/>
      <c r="O27" s="55"/>
      <c r="P27" s="48"/>
    </row>
    <row r="28" spans="1:16" x14ac:dyDescent="0.25">
      <c r="A28" s="41"/>
      <c r="B28" s="61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62"/>
    </row>
    <row r="29" spans="1:16" s="33" customFormat="1" x14ac:dyDescent="0.25">
      <c r="A29" s="41"/>
      <c r="B29" s="61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62"/>
      <c r="O29" s="56"/>
      <c r="P29" s="49"/>
    </row>
    <row r="30" spans="1:16" s="33" customFormat="1" x14ac:dyDescent="0.25">
      <c r="A30" s="41"/>
      <c r="B30" s="61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62"/>
      <c r="O30" s="56"/>
      <c r="P30" s="49"/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P1" workbookViewId="0">
      <selection activeCell="Y2" sqref="Y2"/>
    </sheetView>
  </sheetViews>
  <sheetFormatPr defaultColWidth="11.42578125" defaultRowHeight="15" x14ac:dyDescent="0.25"/>
  <cols>
    <col min="1" max="1" width="22.140625" style="20" bestFit="1" customWidth="1"/>
    <col min="2" max="2" width="11.42578125" style="18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4" style="19" bestFit="1" customWidth="1"/>
    <col min="25" max="25" width="33" customWidth="1"/>
  </cols>
  <sheetData>
    <row r="1" spans="1:24" ht="18.75" x14ac:dyDescent="0.3">
      <c r="A1" s="57" t="s">
        <v>71</v>
      </c>
    </row>
    <row r="2" spans="1:24" ht="14.25" customHeight="1" x14ac:dyDescent="0.25">
      <c r="A2" s="26"/>
      <c r="B2" s="50"/>
      <c r="C2" s="34"/>
      <c r="D2" s="34"/>
      <c r="E2" s="34"/>
      <c r="F2" s="34"/>
      <c r="G2" s="34"/>
      <c r="H2" s="34"/>
      <c r="I2" s="26"/>
      <c r="J2" s="50"/>
      <c r="T2" s="26"/>
    </row>
    <row r="3" spans="1:24" ht="15.75" x14ac:dyDescent="0.25">
      <c r="A3" s="26"/>
      <c r="B3" s="75" t="s">
        <v>73</v>
      </c>
      <c r="C3" s="76"/>
      <c r="D3" s="76"/>
      <c r="E3" s="76"/>
      <c r="F3" s="76"/>
      <c r="G3" s="76"/>
      <c r="H3" s="76"/>
      <c r="I3" s="76"/>
      <c r="J3" s="77" t="s">
        <v>77</v>
      </c>
      <c r="K3" s="78"/>
      <c r="L3" s="78"/>
      <c r="M3" s="78"/>
      <c r="N3" s="78"/>
      <c r="O3" s="78"/>
      <c r="P3" s="79"/>
      <c r="Q3" s="77" t="s">
        <v>90</v>
      </c>
      <c r="R3" s="78"/>
      <c r="S3" s="78"/>
      <c r="T3" s="78"/>
      <c r="U3" s="78"/>
      <c r="V3" s="78"/>
      <c r="W3" s="78"/>
      <c r="X3" s="79"/>
    </row>
    <row r="4" spans="1:24" x14ac:dyDescent="0.25">
      <c r="A4" s="26"/>
      <c r="B4" s="50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50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6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6" t="s">
        <v>34</v>
      </c>
    </row>
    <row r="5" spans="1:24" x14ac:dyDescent="0.25">
      <c r="A5" s="26" t="s">
        <v>64</v>
      </c>
      <c r="B5" s="50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50"/>
      <c r="K5" s="34"/>
      <c r="L5" s="34"/>
      <c r="M5" s="34"/>
      <c r="N5" s="26"/>
      <c r="O5" s="26"/>
      <c r="P5" s="47"/>
      <c r="Q5" s="26"/>
      <c r="R5" s="26"/>
      <c r="S5" s="26"/>
      <c r="T5" s="26"/>
      <c r="U5" s="34"/>
      <c r="V5" s="34"/>
      <c r="W5" s="34"/>
      <c r="X5" s="47"/>
    </row>
    <row r="6" spans="1:24" x14ac:dyDescent="0.25">
      <c r="A6" t="s">
        <v>99</v>
      </c>
      <c r="B6" s="28">
        <v>2.424999999999998</v>
      </c>
      <c r="C6" s="29">
        <v>1.1099999999999988</v>
      </c>
      <c r="D6" s="29">
        <v>0.13829999999999742</v>
      </c>
      <c r="E6" s="29">
        <v>0.48714999999999975</v>
      </c>
      <c r="F6" s="29">
        <v>0.46870000000000545</v>
      </c>
      <c r="G6" s="43">
        <f>B6+C6</f>
        <v>3.5349999999999966</v>
      </c>
      <c r="H6" s="43">
        <f>E6+F6</f>
        <v>0.9558500000000052</v>
      </c>
      <c r="I6" s="43">
        <f t="shared" ref="I6:I15" si="0">B6+C6+E6+D6+F6</f>
        <v>4.6291499999999992</v>
      </c>
      <c r="J6" s="61">
        <f t="shared" ref="J6:J15" si="1">(C6/I6)*100</f>
        <v>23.978484170960087</v>
      </c>
      <c r="K6" s="43">
        <f t="shared" ref="K6:K15" si="2">(B6/I6)*100</f>
        <v>52.385427130250662</v>
      </c>
      <c r="L6" s="43">
        <f>(D6/I6)*100</f>
        <v>2.9875895142736235</v>
      </c>
      <c r="M6" s="43">
        <f>(E6/I6)*100</f>
        <v>10.523530237732626</v>
      </c>
      <c r="N6" s="62">
        <f>(F6/I6)*100</f>
        <v>10.124968946783005</v>
      </c>
      <c r="O6" s="62">
        <f>(G6/I6)*100</f>
        <v>76.363911301210734</v>
      </c>
      <c r="P6" s="63">
        <f>(H6/I6)*100</f>
        <v>20.648499184515632</v>
      </c>
      <c r="Q6" s="62">
        <f>(I6/'Final-Total Dry Solids'!I6)*100</f>
        <v>90.013125273443165</v>
      </c>
      <c r="R6" s="62">
        <f>(G6/'Final-Total Dry Solids'!I6)*100</f>
        <v>68.737543143259856</v>
      </c>
      <c r="S6" s="62">
        <f>(H6/'Final-Total Dry Solids'!I6)*100</f>
        <v>18.586359438043946</v>
      </c>
      <c r="T6" s="62">
        <f>(B6/'Final-Total Dry Solids'!I6)*100</f>
        <v>47.153760147780801</v>
      </c>
      <c r="U6" s="62">
        <f>(C6/'Final-Total Dry Solids'!I6)*100</f>
        <v>21.583782995479041</v>
      </c>
      <c r="V6" s="62">
        <f>(D6/'Final-Total Dry Solids'!I6)*100</f>
        <v>2.6892226921393689</v>
      </c>
      <c r="W6" s="62">
        <f>(E6/'Final-Total Dry Solids'!I6)*100</f>
        <v>9.4725584560789393</v>
      </c>
      <c r="X6" s="63">
        <f>(F6/'Final-Total Dry Solids'!I6)*100</f>
        <v>9.1138009819650065</v>
      </c>
    </row>
    <row r="7" spans="1:24" s="42" customFormat="1" x14ac:dyDescent="0.25">
      <c r="A7" t="s">
        <v>100</v>
      </c>
      <c r="B7" s="28">
        <v>2.9925000000000019</v>
      </c>
      <c r="C7" s="29">
        <v>1.387499999999996</v>
      </c>
      <c r="D7" s="29">
        <v>1.1500000000005173E-2</v>
      </c>
      <c r="E7" s="29">
        <v>0.40324999999999989</v>
      </c>
      <c r="F7" s="29">
        <v>0.52669999999999817</v>
      </c>
      <c r="G7" s="43">
        <f t="shared" ref="G7:G15" si="3">B7+C7</f>
        <v>4.3799999999999981</v>
      </c>
      <c r="H7" s="43">
        <f t="shared" ref="H7:H15" si="4">E7+F7</f>
        <v>0.92994999999999806</v>
      </c>
      <c r="I7" s="43">
        <f t="shared" si="0"/>
        <v>5.3214500000000013</v>
      </c>
      <c r="J7" s="61">
        <f t="shared" si="1"/>
        <v>26.073720508507936</v>
      </c>
      <c r="K7" s="43">
        <f t="shared" si="2"/>
        <v>56.234672880511916</v>
      </c>
      <c r="L7" s="43">
        <f t="shared" ref="L7:L15" si="5">(D7/I7)*100</f>
        <v>0.21610651232286632</v>
      </c>
      <c r="M7" s="43">
        <f t="shared" ref="M7:M15" si="6">(E7/I7)*100</f>
        <v>7.5778218342744879</v>
      </c>
      <c r="N7" s="62">
        <f t="shared" ref="N7:N15" si="7">(F7/I7)*100</f>
        <v>9.8976782643827903</v>
      </c>
      <c r="O7" s="62">
        <f t="shared" ref="O7:O15" si="8">(G7/I7)*100</f>
        <v>82.308393389019855</v>
      </c>
      <c r="P7" s="63">
        <f t="shared" ref="P7:P15" si="9">(H7/I7)*100</f>
        <v>17.475500098657278</v>
      </c>
      <c r="Q7" s="62">
        <f>(I7/'Final-Total Dry Solids'!I7)*100</f>
        <v>89.908342133051747</v>
      </c>
      <c r="R7" s="62">
        <f>(G7/'Final-Total Dry Solids'!I7)*100</f>
        <v>74.002111932418117</v>
      </c>
      <c r="S7" s="62">
        <f>(H7/'Final-Total Dry Solids'!I7)*100</f>
        <v>15.711932418162583</v>
      </c>
      <c r="T7" s="62">
        <f>(B7/'Final-Total Dry Solids'!I7)*100</f>
        <v>50.55966209081312</v>
      </c>
      <c r="U7" s="62">
        <f>(C7/'Final-Total Dry Solids'!I7)*100</f>
        <v>23.442449841604997</v>
      </c>
      <c r="V7" s="62">
        <f>(D7/'Final-Total Dry Solids'!I7)*100</f>
        <v>0.19429778247104829</v>
      </c>
      <c r="W7" s="62">
        <f>(E7/'Final-Total Dry Solids'!I7)*100</f>
        <v>6.8130939809926048</v>
      </c>
      <c r="X7" s="63">
        <f>(F7/'Final-Total Dry Solids'!I7)*100</f>
        <v>8.898838437169978</v>
      </c>
    </row>
    <row r="8" spans="1:24" x14ac:dyDescent="0.25">
      <c r="A8" t="s">
        <v>101</v>
      </c>
      <c r="B8" s="28">
        <v>3.0575000000000006</v>
      </c>
      <c r="C8" s="29">
        <v>1.3700000000000034</v>
      </c>
      <c r="D8" s="29">
        <v>2.6449999999996976E-2</v>
      </c>
      <c r="E8" s="29">
        <v>0.49579999999999913</v>
      </c>
      <c r="F8" s="29">
        <v>0.61505000000000365</v>
      </c>
      <c r="G8" s="43">
        <f t="shared" si="3"/>
        <v>4.4275000000000038</v>
      </c>
      <c r="H8" s="43">
        <f t="shared" si="4"/>
        <v>1.1108500000000028</v>
      </c>
      <c r="I8" s="43">
        <f t="shared" si="0"/>
        <v>5.5648000000000035</v>
      </c>
      <c r="J8" s="61">
        <f t="shared" si="1"/>
        <v>24.619033927544614</v>
      </c>
      <c r="K8" s="43">
        <f t="shared" si="2"/>
        <v>54.94357389304195</v>
      </c>
      <c r="L8" s="43">
        <f t="shared" si="5"/>
        <v>0.47530908568137142</v>
      </c>
      <c r="M8" s="43">
        <f t="shared" si="6"/>
        <v>8.9095744680850846</v>
      </c>
      <c r="N8" s="62">
        <f t="shared" si="7"/>
        <v>11.052508625646983</v>
      </c>
      <c r="O8" s="62">
        <f t="shared" si="8"/>
        <v>79.562607820586564</v>
      </c>
      <c r="P8" s="63">
        <f t="shared" si="9"/>
        <v>19.962083093732065</v>
      </c>
      <c r="Q8" s="62">
        <f>(I8/'Final-Total Dry Solids'!I8)*100</f>
        <v>90.179555325079548</v>
      </c>
      <c r="R8" s="62">
        <f>(G8/'Final-Total Dry Solids'!I8)*100</f>
        <v>71.749205937641918</v>
      </c>
      <c r="S8" s="62">
        <f>(H8/'Final-Total Dry Solids'!I8)*100</f>
        <v>18.00171776755046</v>
      </c>
      <c r="T8" s="62">
        <f>(B8/'Final-Total Dry Solids'!I8)*100</f>
        <v>49.547870616451725</v>
      </c>
      <c r="U8" s="62">
        <f>(C8/'Final-Total Dry Solids'!I8)*100</f>
        <v>22.201335321190196</v>
      </c>
      <c r="V8" s="62">
        <f>(D8/'Final-Total Dry Solids'!I8)*100</f>
        <v>0.42863161988716214</v>
      </c>
      <c r="W8" s="62">
        <f>(E8/'Final-Total Dry Solids'!I8)*100</f>
        <v>8.0346146366759505</v>
      </c>
      <c r="X8" s="63">
        <f>(F8/'Final-Total Dry Solids'!I8)*100</f>
        <v>9.9671031308745093</v>
      </c>
    </row>
    <row r="9" spans="1:24" ht="15.75" customHeight="1" x14ac:dyDescent="0.25">
      <c r="A9" t="s">
        <v>102</v>
      </c>
      <c r="B9" s="28">
        <v>2.985000000000003</v>
      </c>
      <c r="C9" s="29">
        <v>1.3450000000000006</v>
      </c>
      <c r="D9" s="29">
        <v>0.33570000000000277</v>
      </c>
      <c r="E9" s="29">
        <v>0.45114999999999839</v>
      </c>
      <c r="F9" s="29">
        <v>0.68960000000000221</v>
      </c>
      <c r="G9" s="43">
        <f t="shared" si="3"/>
        <v>4.3300000000000036</v>
      </c>
      <c r="H9" s="43">
        <f t="shared" si="4"/>
        <v>1.1407500000000006</v>
      </c>
      <c r="I9" s="43">
        <f t="shared" si="0"/>
        <v>5.806450000000007</v>
      </c>
      <c r="J9" s="61">
        <f t="shared" si="1"/>
        <v>23.163895323304239</v>
      </c>
      <c r="K9" s="43">
        <f t="shared" si="2"/>
        <v>51.408347613429882</v>
      </c>
      <c r="L9" s="43">
        <f t="shared" si="5"/>
        <v>5.7815016059727089</v>
      </c>
      <c r="M9" s="43">
        <f t="shared" si="6"/>
        <v>7.7698077138354389</v>
      </c>
      <c r="N9" s="62">
        <f t="shared" si="7"/>
        <v>11.87644774345773</v>
      </c>
      <c r="O9" s="62">
        <f t="shared" si="8"/>
        <v>74.572242936734128</v>
      </c>
      <c r="P9" s="63">
        <f t="shared" si="9"/>
        <v>19.646255457293169</v>
      </c>
      <c r="Q9" s="62">
        <f>(I9/'Final-Total Dry Solids'!I9)*100</f>
        <v>90.353074816382431</v>
      </c>
      <c r="R9" s="62">
        <f>(G9/'Final-Total Dry Solids'!I9)*100</f>
        <v>67.378314452881838</v>
      </c>
      <c r="S9" s="62">
        <f>(H9/'Final-Total Dry Solids'!I9)*100</f>
        <v>17.750995891945713</v>
      </c>
      <c r="T9" s="62">
        <f>(B9/'Final-Total Dry Solids'!I9)*100</f>
        <v>46.449022781028255</v>
      </c>
      <c r="U9" s="62">
        <f>(C9/'Final-Total Dry Solids'!I9)*100</f>
        <v>20.929291671853591</v>
      </c>
      <c r="V9" s="62">
        <f>(D9/'Final-Total Dry Solids'!I9)*100</f>
        <v>5.2237644715548734</v>
      </c>
      <c r="W9" s="62">
        <f>(E9/'Final-Total Dry Solids'!I9)*100</f>
        <v>7.0202601767707868</v>
      </c>
      <c r="X9" s="63">
        <f>(F9/'Final-Total Dry Solids'!I9)*100</f>
        <v>10.730735715174927</v>
      </c>
    </row>
    <row r="10" spans="1:24" x14ac:dyDescent="0.25">
      <c r="A10" t="s">
        <v>103</v>
      </c>
      <c r="B10" s="28">
        <v>3.4274999999999984</v>
      </c>
      <c r="C10" s="29">
        <v>1.5124999999999988</v>
      </c>
      <c r="D10" s="29">
        <v>5.4900000000003502E-2</v>
      </c>
      <c r="E10" s="29">
        <v>0.4679000000000002</v>
      </c>
      <c r="F10" s="29">
        <v>0.82450000000000045</v>
      </c>
      <c r="G10" s="43">
        <f t="shared" si="3"/>
        <v>4.9399999999999977</v>
      </c>
      <c r="H10" s="43">
        <f t="shared" si="4"/>
        <v>1.2924000000000007</v>
      </c>
      <c r="I10" s="43">
        <f t="shared" si="0"/>
        <v>6.2873000000000019</v>
      </c>
      <c r="J10" s="61">
        <f t="shared" si="1"/>
        <v>24.056431218488036</v>
      </c>
      <c r="K10" s="43">
        <f t="shared" si="2"/>
        <v>54.514656529829928</v>
      </c>
      <c r="L10" s="43">
        <f t="shared" si="5"/>
        <v>0.87318880918682873</v>
      </c>
      <c r="M10" s="43">
        <f t="shared" si="6"/>
        <v>7.4419862262020269</v>
      </c>
      <c r="N10" s="62">
        <f t="shared" si="7"/>
        <v>13.113737216293167</v>
      </c>
      <c r="O10" s="62">
        <f t="shared" si="8"/>
        <v>78.571087748317979</v>
      </c>
      <c r="P10" s="63">
        <f t="shared" si="9"/>
        <v>20.555723442495193</v>
      </c>
      <c r="Q10" s="62">
        <f>(I10/'Final-Total Dry Solids'!I10)*100</f>
        <v>90.513586467518451</v>
      </c>
      <c r="R10" s="62">
        <f>(G10/'Final-Total Dry Solids'!I10)*100</f>
        <v>71.117509447543597</v>
      </c>
      <c r="S10" s="62">
        <f>(H10/'Final-Total Dry Solids'!I10)*100</f>
        <v>18.605722512146848</v>
      </c>
      <c r="T10" s="62">
        <f>(B10/'Final-Total Dry Solids'!I10)*100</f>
        <v>49.34317077559831</v>
      </c>
      <c r="U10" s="62">
        <f>(C10/'Final-Total Dry Solids'!I10)*100</f>
        <v>21.774338671945273</v>
      </c>
      <c r="V10" s="62">
        <f>(D10/'Final-Total Dry Solids'!I10)*100</f>
        <v>0.79035450782801497</v>
      </c>
      <c r="W10" s="62">
        <f>(E10/'Final-Total Dry Solids'!I10)*100</f>
        <v>6.7360086377541846</v>
      </c>
      <c r="X10" s="63">
        <f>(F10/'Final-Total Dry Solids'!I10)*100</f>
        <v>11.86971387439266</v>
      </c>
    </row>
    <row r="11" spans="1:24" s="42" customFormat="1" x14ac:dyDescent="0.25">
      <c r="A11" t="s">
        <v>104</v>
      </c>
      <c r="B11" s="28">
        <v>3.3224999999999936</v>
      </c>
      <c r="C11" s="29">
        <v>1.4724999999999977</v>
      </c>
      <c r="D11" s="29">
        <v>0.11965000000000003</v>
      </c>
      <c r="E11" s="29">
        <v>0.53255000000000052</v>
      </c>
      <c r="F11" s="29">
        <v>0.82880000000000109</v>
      </c>
      <c r="G11" s="43">
        <f t="shared" si="3"/>
        <v>4.794999999999991</v>
      </c>
      <c r="H11" s="43">
        <f t="shared" si="4"/>
        <v>1.3613500000000016</v>
      </c>
      <c r="I11" s="43">
        <f t="shared" si="0"/>
        <v>6.2759999999999927</v>
      </c>
      <c r="J11" s="61">
        <f t="shared" si="1"/>
        <v>23.462396430847665</v>
      </c>
      <c r="K11" s="43">
        <f t="shared" si="2"/>
        <v>52.939770554493272</v>
      </c>
      <c r="L11" s="43">
        <f t="shared" si="5"/>
        <v>1.9064690885914621</v>
      </c>
      <c r="M11" s="43">
        <f t="shared" si="6"/>
        <v>8.4855003186743332</v>
      </c>
      <c r="N11" s="62">
        <f t="shared" si="7"/>
        <v>13.205863607393276</v>
      </c>
      <c r="O11" s="62">
        <f t="shared" si="8"/>
        <v>76.402166985340926</v>
      </c>
      <c r="P11" s="63">
        <f t="shared" si="9"/>
        <v>21.691363926067613</v>
      </c>
      <c r="Q11" s="62">
        <f>(I11/'Final-Total Dry Solids'!I11)*100</f>
        <v>90.845926697932669</v>
      </c>
      <c r="R11" s="62">
        <f>(G11/'Final-Total Dry Solids'!I11)*100</f>
        <v>69.408256615134931</v>
      </c>
      <c r="S11" s="62">
        <f>(H11/'Final-Total Dry Solids'!I11)*100</f>
        <v>19.705720572057189</v>
      </c>
      <c r="T11" s="62">
        <f>(B11/'Final-Total Dry Solids'!I11)*100</f>
        <v>48.093625151988697</v>
      </c>
      <c r="U11" s="62">
        <f>(C11/'Final-Total Dry Solids'!I11)*100</f>
        <v>21.314631463146238</v>
      </c>
      <c r="V11" s="62">
        <f>(D11/'Final-Total Dry Solids'!I11)*100</f>
        <v>1.7319495107405449</v>
      </c>
      <c r="W11" s="62">
        <f>(E11/'Final-Total Dry Solids'!I11)*100</f>
        <v>7.7087313994557274</v>
      </c>
      <c r="X11" s="63">
        <f>(F11/'Final-Total Dry Solids'!I11)*100</f>
        <v>11.996989172601463</v>
      </c>
    </row>
    <row r="12" spans="1:24" x14ac:dyDescent="0.25">
      <c r="A12" t="s">
        <v>105</v>
      </c>
      <c r="B12" s="28">
        <v>3.3299999999999983</v>
      </c>
      <c r="C12" s="29">
        <v>1.4474999999999949</v>
      </c>
      <c r="D12" s="29">
        <v>2.6349999999997209E-2</v>
      </c>
      <c r="E12" s="29">
        <v>0.55574999999999619</v>
      </c>
      <c r="F12" s="29">
        <v>0.80790000000000006</v>
      </c>
      <c r="G12" s="43">
        <f t="shared" si="3"/>
        <v>4.7774999999999928</v>
      </c>
      <c r="H12" s="43">
        <f t="shared" si="4"/>
        <v>1.3636499999999963</v>
      </c>
      <c r="I12" s="43">
        <f t="shared" si="0"/>
        <v>6.1674999999999862</v>
      </c>
      <c r="J12" s="61">
        <f t="shared" si="1"/>
        <v>23.469801378192106</v>
      </c>
      <c r="K12" s="43">
        <f t="shared" si="2"/>
        <v>53.99270368869081</v>
      </c>
      <c r="L12" s="43">
        <f t="shared" si="5"/>
        <v>0.42723956222127718</v>
      </c>
      <c r="M12" s="43">
        <f t="shared" si="6"/>
        <v>9.010944466963883</v>
      </c>
      <c r="N12" s="62">
        <f t="shared" si="7"/>
        <v>13.099310903931933</v>
      </c>
      <c r="O12" s="62">
        <f t="shared" si="8"/>
        <v>77.462505066882912</v>
      </c>
      <c r="P12" s="63">
        <f t="shared" si="9"/>
        <v>22.110255370895814</v>
      </c>
      <c r="Q12" s="62">
        <f>(I12/'Final-Total Dry Solids'!I12)*100</f>
        <v>90.980166544966195</v>
      </c>
      <c r="R12" s="62">
        <f>(G12/'Final-Total Dry Solids'!I12)*100</f>
        <v>70.475516119752939</v>
      </c>
      <c r="S12" s="62">
        <f>(H12/'Final-Total Dry Solids'!I12)*100</f>
        <v>20.115947159958342</v>
      </c>
      <c r="T12" s="62">
        <f>(B12/'Final-Total Dry Solids'!I12)*100</f>
        <v>49.122651738101005</v>
      </c>
      <c r="U12" s="62">
        <f>(C12/'Final-Total Dry Solids'!I12)*100</f>
        <v>21.352864381651948</v>
      </c>
      <c r="V12" s="64">
        <f>(D12/'Final-Total Dry Solids'!I12)*100</f>
        <v>0.3887032652549024</v>
      </c>
      <c r="W12" s="62">
        <f>(E12/'Final-Total Dry Solids'!I12)*100</f>
        <v>8.1981722833181561</v>
      </c>
      <c r="X12" s="63">
        <f>(F12/'Final-Total Dry Solids'!I12)*100</f>
        <v>11.917774876640188</v>
      </c>
    </row>
    <row r="13" spans="1:24" x14ac:dyDescent="0.25">
      <c r="A13" t="s">
        <v>106</v>
      </c>
      <c r="B13" s="28">
        <v>3.3200000000000047</v>
      </c>
      <c r="C13" s="29">
        <v>1.4375000000000016</v>
      </c>
      <c r="D13" s="29">
        <v>4.695000000000249E-2</v>
      </c>
      <c r="E13" s="29">
        <v>0.47189999999999799</v>
      </c>
      <c r="F13" s="29">
        <v>0.73349999999999937</v>
      </c>
      <c r="G13" s="43">
        <f t="shared" si="3"/>
        <v>4.7575000000000065</v>
      </c>
      <c r="H13" s="43">
        <f t="shared" si="4"/>
        <v>1.2053999999999974</v>
      </c>
      <c r="I13" s="43">
        <f t="shared" si="0"/>
        <v>6.0098500000000064</v>
      </c>
      <c r="J13" s="61">
        <f t="shared" si="1"/>
        <v>23.919066199655568</v>
      </c>
      <c r="K13" s="43">
        <f t="shared" si="2"/>
        <v>55.242643327204519</v>
      </c>
      <c r="L13" s="43">
        <f t="shared" si="5"/>
        <v>0.78121750126879108</v>
      </c>
      <c r="M13" s="43">
        <f t="shared" si="6"/>
        <v>7.8521094536468885</v>
      </c>
      <c r="N13" s="62">
        <f t="shared" si="7"/>
        <v>12.204963518224226</v>
      </c>
      <c r="O13" s="62">
        <f t="shared" si="8"/>
        <v>79.161709526860093</v>
      </c>
      <c r="P13" s="63">
        <f t="shared" si="9"/>
        <v>20.057072971871111</v>
      </c>
      <c r="Q13" s="62">
        <f>(I13/'Final-Total Dry Solids'!I13)*100</f>
        <v>90.854598778496737</v>
      </c>
      <c r="R13" s="62">
        <f>(G13/'Final-Total Dry Solids'!I13)*100</f>
        <v>71.922053576827778</v>
      </c>
      <c r="S13" s="62">
        <f>(H13/'Final-Total Dry Solids'!I13)*100</f>
        <v>18.222773175303814</v>
      </c>
      <c r="T13" s="62">
        <f>(B13/'Final-Total Dry Solids'!I13)*100</f>
        <v>50.190481949567676</v>
      </c>
      <c r="U13" s="62">
        <f>(C13/'Final-Total Dry Solids'!I13)*100</f>
        <v>21.731571627260095</v>
      </c>
      <c r="V13" s="62">
        <f>(D13/'Final-Total Dry Solids'!I13)*100</f>
        <v>0.70977202636515779</v>
      </c>
      <c r="W13" s="62">
        <f>(E13/'Final-Total Dry Solids'!I13)*100</f>
        <v>7.134002539759293</v>
      </c>
      <c r="X13" s="63">
        <f>(F13/'Final-Total Dry Solids'!I13)*100</f>
        <v>11.08877063554452</v>
      </c>
    </row>
    <row r="14" spans="1:24" x14ac:dyDescent="0.25">
      <c r="A14" t="s">
        <v>107</v>
      </c>
      <c r="B14" s="28">
        <v>3.4874999999999976</v>
      </c>
      <c r="C14" s="29">
        <v>1.5424999999999955</v>
      </c>
      <c r="D14" s="29">
        <v>4.6250000000000568E-2</v>
      </c>
      <c r="E14" s="29">
        <v>0.38360000000000127</v>
      </c>
      <c r="F14" s="29">
        <v>0.64844999999999686</v>
      </c>
      <c r="G14" s="43">
        <f t="shared" si="3"/>
        <v>5.0299999999999931</v>
      </c>
      <c r="H14" s="43">
        <f t="shared" si="4"/>
        <v>1.0320499999999981</v>
      </c>
      <c r="I14" s="43">
        <f t="shared" si="0"/>
        <v>6.1082999999999918</v>
      </c>
      <c r="J14" s="61">
        <f t="shared" si="1"/>
        <v>25.252525252525217</v>
      </c>
      <c r="K14" s="43">
        <f t="shared" si="2"/>
        <v>57.094445263002832</v>
      </c>
      <c r="L14" s="43">
        <f t="shared" si="5"/>
        <v>0.75716647839825535</v>
      </c>
      <c r="M14" s="43">
        <f t="shared" si="6"/>
        <v>6.2799796997528246</v>
      </c>
      <c r="N14" s="62">
        <f t="shared" si="7"/>
        <v>10.615883306320871</v>
      </c>
      <c r="O14" s="62">
        <f t="shared" si="8"/>
        <v>82.346970515528056</v>
      </c>
      <c r="P14" s="63">
        <f t="shared" si="9"/>
        <v>16.895863006073693</v>
      </c>
      <c r="Q14" s="62">
        <f>(I14/'Final-Total Dry Solids'!I14)*100</f>
        <v>90.401592458024055</v>
      </c>
      <c r="R14" s="62">
        <f>(G14/'Final-Total Dry Solids'!I14)*100</f>
        <v>74.442972686976887</v>
      </c>
      <c r="S14" s="62">
        <f>(H14/'Final-Total Dry Solids'!I14)*100</f>
        <v>15.274129217016794</v>
      </c>
      <c r="T14" s="62">
        <f>(B14/'Final-Total Dry Solids'!I14)*100</f>
        <v>51.614287722829445</v>
      </c>
      <c r="U14" s="62">
        <f>(C14/'Final-Total Dry Solids'!I14)*100</f>
        <v>22.828684964147453</v>
      </c>
      <c r="V14" s="62">
        <f>(D14/'Final-Total Dry Solids'!I14)*100</f>
        <v>0.68449055403036352</v>
      </c>
      <c r="W14" s="62">
        <f>(E14/'Final-Total Dry Solids'!I14)*100</f>
        <v>5.6772016546171908</v>
      </c>
      <c r="X14" s="63">
        <f>(F14/'Final-Total Dry Solids'!I14)*100</f>
        <v>9.5969275623996033</v>
      </c>
    </row>
    <row r="15" spans="1:24" x14ac:dyDescent="0.25">
      <c r="A15" t="s">
        <v>108</v>
      </c>
      <c r="B15" s="28">
        <v>3.7050000000000014</v>
      </c>
      <c r="C15" s="29">
        <v>1.6324999999999965</v>
      </c>
      <c r="D15" s="29">
        <v>3.9000000000001478E-2</v>
      </c>
      <c r="E15" s="29">
        <v>0.32004999999999839</v>
      </c>
      <c r="F15" s="29">
        <v>0.62795000000000201</v>
      </c>
      <c r="G15" s="43">
        <f t="shared" si="3"/>
        <v>5.3374999999999977</v>
      </c>
      <c r="H15" s="43">
        <f t="shared" si="4"/>
        <v>0.9480000000000004</v>
      </c>
      <c r="I15" s="43">
        <f t="shared" si="0"/>
        <v>6.3244999999999996</v>
      </c>
      <c r="J15" s="61">
        <f t="shared" si="1"/>
        <v>25.812317179223598</v>
      </c>
      <c r="K15" s="43">
        <f t="shared" si="2"/>
        <v>58.581706063720475</v>
      </c>
      <c r="L15" s="43">
        <f t="shared" si="5"/>
        <v>0.61664953751287022</v>
      </c>
      <c r="M15" s="43">
        <f t="shared" si="6"/>
        <v>5.0604790892560425</v>
      </c>
      <c r="N15" s="62">
        <f t="shared" si="7"/>
        <v>9.9288481302870117</v>
      </c>
      <c r="O15" s="62">
        <f t="shared" si="8"/>
        <v>84.394023242944073</v>
      </c>
      <c r="P15" s="63">
        <f t="shared" si="9"/>
        <v>14.989327219543055</v>
      </c>
      <c r="Q15" s="62">
        <f>(I15/'Final-Total Dry Solids'!I15)*100</f>
        <v>90.350000000000065</v>
      </c>
      <c r="R15" s="62">
        <f>(G15/'Final-Total Dry Solids'!I15)*100</f>
        <v>76.250000000000028</v>
      </c>
      <c r="S15" s="62">
        <f>(H15/'Final-Total Dry Solids'!I15)*100</f>
        <v>13.542857142857159</v>
      </c>
      <c r="T15" s="62">
        <f>(B15/'Final-Total Dry Solids'!I15)*100</f>
        <v>52.928571428571495</v>
      </c>
      <c r="U15" s="62">
        <f>(C15/'Final-Total Dry Solids'!I15)*100</f>
        <v>23.321428571428541</v>
      </c>
      <c r="V15" s="62">
        <f>(D15/'Final-Total Dry Solids'!I15)*100</f>
        <v>0.5571428571428787</v>
      </c>
      <c r="W15" s="62">
        <f>(E15/'Final-Total Dry Solids'!I15)*100</f>
        <v>4.572142857142838</v>
      </c>
      <c r="X15" s="63">
        <f>(F15/'Final-Total Dry Solids'!I15)*100</f>
        <v>8.9707142857143207</v>
      </c>
    </row>
    <row r="21" spans="21:21" x14ac:dyDescent="0.25"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S18" sqref="S18"/>
    </sheetView>
  </sheetViews>
  <sheetFormatPr defaultColWidth="11.42578125" defaultRowHeight="15" x14ac:dyDescent="0.25"/>
  <cols>
    <col min="1" max="1" width="10" style="20" customWidth="1"/>
    <col min="2" max="2" width="11.42578125" style="18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4" style="19" bestFit="1" customWidth="1"/>
  </cols>
  <sheetData>
    <row r="1" spans="1:24" ht="18.75" x14ac:dyDescent="0.3">
      <c r="A1" s="57" t="s">
        <v>71</v>
      </c>
    </row>
    <row r="2" spans="1:24" ht="14.25" customHeight="1" x14ac:dyDescent="0.25">
      <c r="A2" s="26"/>
      <c r="B2" s="50"/>
      <c r="C2" s="34"/>
      <c r="D2" s="34"/>
      <c r="E2" s="34"/>
      <c r="F2" s="34"/>
      <c r="G2" s="34"/>
      <c r="H2" s="34"/>
      <c r="I2" s="26"/>
      <c r="J2" s="50"/>
      <c r="T2" s="26"/>
    </row>
    <row r="3" spans="1:24" ht="15.75" x14ac:dyDescent="0.25">
      <c r="A3" s="26"/>
      <c r="B3" s="75" t="s">
        <v>81</v>
      </c>
      <c r="C3" s="76"/>
      <c r="D3" s="76"/>
      <c r="E3" s="76"/>
      <c r="F3" s="76"/>
      <c r="G3" s="76"/>
      <c r="H3" s="76"/>
      <c r="I3" s="76"/>
      <c r="J3" s="77" t="s">
        <v>79</v>
      </c>
      <c r="K3" s="78"/>
      <c r="L3" s="78"/>
      <c r="M3" s="78"/>
      <c r="N3" s="78"/>
      <c r="O3" s="78"/>
      <c r="P3" s="79"/>
      <c r="Q3" s="77" t="s">
        <v>80</v>
      </c>
      <c r="R3" s="78"/>
      <c r="S3" s="78"/>
      <c r="T3" s="78"/>
      <c r="U3" s="78"/>
      <c r="V3" s="78"/>
      <c r="W3" s="78"/>
      <c r="X3" s="79"/>
    </row>
    <row r="4" spans="1:24" x14ac:dyDescent="0.25">
      <c r="A4" s="26"/>
      <c r="B4" s="50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50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6" t="s">
        <v>85</v>
      </c>
      <c r="Q4" s="88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6" t="s">
        <v>34</v>
      </c>
    </row>
    <row r="5" spans="1:24" x14ac:dyDescent="0.25">
      <c r="A5" s="26" t="s">
        <v>64</v>
      </c>
      <c r="B5" s="50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50"/>
      <c r="K5" s="34"/>
      <c r="L5" s="34"/>
      <c r="M5" s="34"/>
      <c r="N5" s="34"/>
      <c r="O5" s="34"/>
      <c r="P5" s="47"/>
      <c r="Q5" s="26"/>
      <c r="R5" s="34"/>
      <c r="S5" s="34"/>
      <c r="T5" s="26"/>
      <c r="U5" s="34"/>
      <c r="V5" s="34"/>
      <c r="W5" s="34"/>
      <c r="X5" s="47"/>
    </row>
    <row r="6" spans="1:24" x14ac:dyDescent="0.25">
      <c r="A6" t="s">
        <v>99</v>
      </c>
      <c r="B6" s="28">
        <v>0.26749999999999829</v>
      </c>
      <c r="C6" s="29">
        <v>0.22000000000000353</v>
      </c>
      <c r="D6" s="29">
        <v>4.9500000000044508E-3</v>
      </c>
      <c r="E6" s="29">
        <v>1.4450000000000074E-2</v>
      </c>
      <c r="F6" s="29">
        <v>6.6999999999950433E-3</v>
      </c>
      <c r="G6" s="43">
        <f>B6+C6</f>
        <v>0.48750000000000182</v>
      </c>
      <c r="H6" s="43">
        <f>E6+F6</f>
        <v>2.1149999999995117E-2</v>
      </c>
      <c r="I6" s="43">
        <f t="shared" ref="I6:I15" si="0">B6+C6+D6+E6+F6</f>
        <v>0.51360000000000139</v>
      </c>
      <c r="J6" s="61">
        <f t="shared" ref="J6:J15" si="1">(C6/I6)*100</f>
        <v>42.834890965732662</v>
      </c>
      <c r="K6" s="43">
        <f t="shared" ref="K6:K15" si="2">(B6/I6)*100</f>
        <v>52.08333333333286</v>
      </c>
      <c r="L6" s="43">
        <f>(D6/I6)*100</f>
        <v>0.963785046729836</v>
      </c>
      <c r="M6" s="43">
        <f>(E6/I6)*100</f>
        <v>2.8134735202492283</v>
      </c>
      <c r="N6" s="43">
        <f>(F6/I6)*100</f>
        <v>1.3045171339554176</v>
      </c>
      <c r="O6" s="43">
        <f>(G6/I6)*100</f>
        <v>94.918224299065528</v>
      </c>
      <c r="P6" s="63">
        <f>(H6/I6)*100</f>
        <v>4.1179906542046458</v>
      </c>
      <c r="Q6" s="62">
        <f>(I6/'Final-Total Dry Solids'!I6)*100</f>
        <v>9.9868747265568292</v>
      </c>
      <c r="R6" s="62">
        <f>(G6/'Final-Total Dry Solids'!I6)*100</f>
        <v>9.4793641534198958</v>
      </c>
      <c r="S6" s="43">
        <f>(H6/'Final-Total Dry Solids'!I6)*100</f>
        <v>0.41125856788673593</v>
      </c>
      <c r="T6" s="43">
        <f>(C6/'Final-Total Dry Solids'!I6)*100</f>
        <v>4.2778669000049288</v>
      </c>
      <c r="U6" s="43">
        <f>(B6/'Final-Total Dry Solids'!I6)*100</f>
        <v>5.2014972534149679</v>
      </c>
      <c r="V6" s="43">
        <f>(D6/'Final-Total Dry Solids'!I6)*100</f>
        <v>9.6252005250195893E-2</v>
      </c>
      <c r="W6" s="43">
        <f>(E6/'Final-Total Dry Solids'!I6)*100</f>
        <v>0.28097807593213886</v>
      </c>
      <c r="X6" s="63">
        <f>(F6/'Final-Total Dry Solids'!I6)*100</f>
        <v>0.13028049195459709</v>
      </c>
    </row>
    <row r="7" spans="1:24" s="42" customFormat="1" x14ac:dyDescent="0.25">
      <c r="A7" t="s">
        <v>100</v>
      </c>
      <c r="B7" s="28">
        <v>0.30499999999999972</v>
      </c>
      <c r="C7" s="29">
        <v>0.2650000000000039</v>
      </c>
      <c r="D7" s="29">
        <v>1.8999999999991246E-3</v>
      </c>
      <c r="E7" s="29">
        <v>1.7449999999996635E-2</v>
      </c>
      <c r="F7" s="29">
        <v>7.9500000000010118E-3</v>
      </c>
      <c r="G7" s="43">
        <f t="shared" ref="G7:G15" si="3">B7+C7</f>
        <v>0.57000000000000361</v>
      </c>
      <c r="H7" s="43">
        <f t="shared" ref="H7:H15" si="4">E7+F7</f>
        <v>2.5399999999997647E-2</v>
      </c>
      <c r="I7" s="43">
        <f t="shared" si="0"/>
        <v>0.59730000000000039</v>
      </c>
      <c r="J7" s="61">
        <f t="shared" si="1"/>
        <v>44.36631508454775</v>
      </c>
      <c r="K7" s="43">
        <f t="shared" si="2"/>
        <v>51.063117361459817</v>
      </c>
      <c r="L7" s="43">
        <f t="shared" ref="L7:L15" si="5">(D7/I7)*100</f>
        <v>0.31809810815320999</v>
      </c>
      <c r="M7" s="43">
        <f t="shared" ref="M7:M15" si="6">(E7/I7)*100</f>
        <v>2.9214799933026327</v>
      </c>
      <c r="N7" s="43">
        <f t="shared" ref="N7:N15" si="7">(F7/I7)*100</f>
        <v>1.3309894525365824</v>
      </c>
      <c r="O7" s="43">
        <f t="shared" ref="O7:O15" si="8">(G7/I7)*100</f>
        <v>95.429432446007581</v>
      </c>
      <c r="P7" s="63">
        <f t="shared" ref="P7:P15" si="9">(H7/I7)*100</f>
        <v>4.2524694458392149</v>
      </c>
      <c r="Q7" s="62">
        <f>(I7/'Final-Total Dry Solids'!I7)*100</f>
        <v>10.091657866948262</v>
      </c>
      <c r="R7" s="62">
        <f>(G7/'Final-Total Dry Solids'!I7)*100</f>
        <v>9.6304118268216019</v>
      </c>
      <c r="S7" s="43">
        <f>(H7/'Final-Total Dry Solids'!I7)*100</f>
        <v>0.4291446673706043</v>
      </c>
      <c r="T7" s="43">
        <f>(C7/'Final-Total Dry Solids'!I7)*100</f>
        <v>4.4772967265048171</v>
      </c>
      <c r="U7" s="43">
        <f>(B7/'Final-Total Dry Solids'!I7)*100</f>
        <v>5.1531151003167839</v>
      </c>
      <c r="V7" s="43">
        <f>(D7/'Final-Total Dry Solids'!I7)*100</f>
        <v>3.2101372756057012E-2</v>
      </c>
      <c r="W7" s="43">
        <f>(E7/'Final-Total Dry Solids'!I7)*100</f>
        <v>0.29482576557544465</v>
      </c>
      <c r="X7" s="63">
        <f>(F7/'Final-Total Dry Solids'!I7)*100</f>
        <v>0.13431890179515962</v>
      </c>
    </row>
    <row r="8" spans="1:24" x14ac:dyDescent="0.25">
      <c r="A8" t="s">
        <v>101</v>
      </c>
      <c r="B8" s="28">
        <v>0.29749999999999499</v>
      </c>
      <c r="C8" s="29">
        <v>0.28249999999999642</v>
      </c>
      <c r="D8" s="29">
        <v>1.1000000000009891E-3</v>
      </c>
      <c r="E8" s="29">
        <v>1.8000000000000682E-2</v>
      </c>
      <c r="F8" s="29">
        <v>6.8999999999981299E-3</v>
      </c>
      <c r="G8" s="43">
        <f t="shared" si="3"/>
        <v>0.57999999999999141</v>
      </c>
      <c r="H8" s="43">
        <f t="shared" si="4"/>
        <v>2.4899999999998812E-2</v>
      </c>
      <c r="I8" s="43">
        <f t="shared" si="0"/>
        <v>0.60599999999999121</v>
      </c>
      <c r="J8" s="61">
        <f t="shared" si="1"/>
        <v>46.617161716171701</v>
      </c>
      <c r="K8" s="43">
        <f t="shared" si="2"/>
        <v>49.092409240923978</v>
      </c>
      <c r="L8" s="43">
        <f t="shared" si="5"/>
        <v>0.18151815181534736</v>
      </c>
      <c r="M8" s="43">
        <f t="shared" si="6"/>
        <v>2.9702970297031261</v>
      </c>
      <c r="N8" s="43">
        <f t="shared" si="7"/>
        <v>1.1386138613858465</v>
      </c>
      <c r="O8" s="43">
        <f t="shared" si="8"/>
        <v>95.709570957095679</v>
      </c>
      <c r="P8" s="63">
        <f t="shared" si="9"/>
        <v>4.1089108910889722</v>
      </c>
      <c r="Q8" s="62">
        <f>(I8/'Final-Total Dry Solids'!I8)*100</f>
        <v>9.820444674920461</v>
      </c>
      <c r="R8" s="62">
        <f>(G8/'Final-Total Dry Solids'!I8)*100</f>
        <v>9.3991054644453218</v>
      </c>
      <c r="S8" s="43">
        <f>(H8/'Final-Total Dry Solids'!I8)*100</f>
        <v>0.4035133208011738</v>
      </c>
      <c r="T8" s="43">
        <f>(C8/'Final-Total Dry Solids'!I8)*100</f>
        <v>4.5780125753548431</v>
      </c>
      <c r="U8" s="43">
        <f>(B8/'Final-Total Dry Solids'!I8)*100</f>
        <v>4.8210928890904787</v>
      </c>
      <c r="V8" s="43">
        <f>(D8/'Final-Total Dry Solids'!I8)*100</f>
        <v>1.7825889673964316E-2</v>
      </c>
      <c r="W8" s="43">
        <f>(E8/'Final-Total Dry Solids'!I8)*100</f>
        <v>0.29169637648280122</v>
      </c>
      <c r="X8" s="63">
        <f>(F8/'Final-Total Dry Solids'!I8)*100</f>
        <v>0.11181694431837258</v>
      </c>
    </row>
    <row r="9" spans="1:24" ht="15.75" customHeight="1" x14ac:dyDescent="0.25">
      <c r="A9" t="s">
        <v>102</v>
      </c>
      <c r="B9" s="28">
        <v>0.32999999999999696</v>
      </c>
      <c r="C9" s="29">
        <v>0.25749999999999917</v>
      </c>
      <c r="D9" s="29">
        <v>6.2999999999995282E-3</v>
      </c>
      <c r="E9" s="29">
        <v>1.9350000000002865E-2</v>
      </c>
      <c r="F9" s="29">
        <v>6.8000000000019156E-3</v>
      </c>
      <c r="G9" s="43">
        <f t="shared" si="3"/>
        <v>0.58749999999999614</v>
      </c>
      <c r="H9" s="43">
        <f t="shared" si="4"/>
        <v>2.6150000000004781E-2</v>
      </c>
      <c r="I9" s="43">
        <f t="shared" si="0"/>
        <v>0.61995000000000045</v>
      </c>
      <c r="J9" s="61">
        <f t="shared" si="1"/>
        <v>41.535607710299054</v>
      </c>
      <c r="K9" s="43">
        <f t="shared" si="2"/>
        <v>53.230099201547986</v>
      </c>
      <c r="L9" s="43">
        <f t="shared" si="5"/>
        <v>1.0162109847567584</v>
      </c>
      <c r="M9" s="43">
        <f t="shared" si="6"/>
        <v>3.1212194531821678</v>
      </c>
      <c r="N9" s="43">
        <f t="shared" si="7"/>
        <v>1.0968626502140351</v>
      </c>
      <c r="O9" s="43">
        <f t="shared" si="8"/>
        <v>94.765706911847033</v>
      </c>
      <c r="P9" s="63">
        <f t="shared" si="9"/>
        <v>4.2180821033962035</v>
      </c>
      <c r="Q9" s="62">
        <f>(I9/'Final-Total Dry Solids'!I9)*100</f>
        <v>9.646925183617574</v>
      </c>
      <c r="R9" s="62">
        <f>(G9/'Final-Total Dry Solids'!I9)*100</f>
        <v>9.1419768455121915</v>
      </c>
      <c r="S9" s="43">
        <f>(H9/'Final-Total Dry Solids'!I9)*100</f>
        <v>0.40691522469819424</v>
      </c>
      <c r="T9" s="43">
        <f>(C9/'Final-Total Dry Solids'!I9)*100</f>
        <v>4.006909000373442</v>
      </c>
      <c r="U9" s="43">
        <f>(B9/'Final-Total Dry Solids'!I9)*100</f>
        <v>5.1350678451387495</v>
      </c>
      <c r="V9" s="43">
        <f>(D9/'Final-Total Dry Solids'!I9)*100</f>
        <v>9.8033113407187872E-2</v>
      </c>
      <c r="W9" s="43">
        <f>(E9/'Final-Total Dry Solids'!I9)*100</f>
        <v>0.30110170546500126</v>
      </c>
      <c r="X9" s="63">
        <f>(F9/'Final-Total Dry Solids'!I9)*100</f>
        <v>0.1058135192331929</v>
      </c>
    </row>
    <row r="10" spans="1:24" x14ac:dyDescent="0.25">
      <c r="A10" t="s">
        <v>103</v>
      </c>
      <c r="B10" s="28">
        <v>0.33000000000000274</v>
      </c>
      <c r="C10" s="29">
        <v>0.2950000000000006</v>
      </c>
      <c r="D10" s="29">
        <v>1.1000000000009891E-3</v>
      </c>
      <c r="E10" s="29">
        <v>2.3499999999998522E-2</v>
      </c>
      <c r="F10" s="29">
        <v>9.349999999997749E-3</v>
      </c>
      <c r="G10" s="43">
        <f t="shared" si="3"/>
        <v>0.62500000000000333</v>
      </c>
      <c r="H10" s="43">
        <f t="shared" si="4"/>
        <v>3.2849999999996271E-2</v>
      </c>
      <c r="I10" s="43">
        <f t="shared" si="0"/>
        <v>0.65895000000000059</v>
      </c>
      <c r="J10" s="61">
        <f t="shared" si="1"/>
        <v>44.768191820320254</v>
      </c>
      <c r="K10" s="43">
        <f t="shared" si="2"/>
        <v>50.079672205782302</v>
      </c>
      <c r="L10" s="43">
        <f t="shared" si="5"/>
        <v>0.16693224068608969</v>
      </c>
      <c r="M10" s="43">
        <f t="shared" si="6"/>
        <v>3.5662796873812121</v>
      </c>
      <c r="N10" s="43">
        <f t="shared" si="7"/>
        <v>1.4189240458301449</v>
      </c>
      <c r="O10" s="43">
        <f t="shared" si="8"/>
        <v>94.847864026102556</v>
      </c>
      <c r="P10" s="63">
        <f t="shared" si="9"/>
        <v>4.9852037332113577</v>
      </c>
      <c r="Q10" s="62">
        <f>(I10/'Final-Total Dry Solids'!I10)*100</f>
        <v>9.4864135324815599</v>
      </c>
      <c r="R10" s="62">
        <f>(G10/'Final-Total Dry Solids'!I10)*100</f>
        <v>8.9976606082419028</v>
      </c>
      <c r="S10" s="43">
        <f>(H10/'Final-Total Dry Solids'!I10)*100</f>
        <v>0.47291704156913816</v>
      </c>
      <c r="T10" s="43">
        <f>(C10/'Final-Total Dry Solids'!I10)*100</f>
        <v>4.2468958070901639</v>
      </c>
      <c r="U10" s="43">
        <f>(B10/'Final-Total Dry Solids'!I10)*100</f>
        <v>4.750764801151738</v>
      </c>
      <c r="V10" s="43">
        <f>(D10/'Final-Total Dry Solids'!I10)*100</f>
        <v>1.5835882670519903E-2</v>
      </c>
      <c r="W10" s="43">
        <f>(E10/'Final-Total Dry Solids'!I10)*100</f>
        <v>0.33831203886987243</v>
      </c>
      <c r="X10" s="63">
        <f>(F10/'Final-Total Dry Solids'!I10)*100</f>
        <v>0.13460500269926573</v>
      </c>
    </row>
    <row r="11" spans="1:24" s="42" customFormat="1" x14ac:dyDescent="0.25">
      <c r="A11" t="s">
        <v>104</v>
      </c>
      <c r="B11" s="28">
        <v>0.31750000000001499</v>
      </c>
      <c r="C11" s="29">
        <v>0.2750000000000028</v>
      </c>
      <c r="D11" s="29">
        <v>3.3500000000046271E-3</v>
      </c>
      <c r="E11" s="29">
        <v>2.6299999999999102E-2</v>
      </c>
      <c r="F11" s="29">
        <v>1.0249999999999204E-2</v>
      </c>
      <c r="G11" s="43">
        <f t="shared" si="3"/>
        <v>0.59250000000001779</v>
      </c>
      <c r="H11" s="43">
        <f t="shared" si="4"/>
        <v>3.6549999999998306E-2</v>
      </c>
      <c r="I11" s="43">
        <f t="shared" si="0"/>
        <v>0.63240000000002072</v>
      </c>
      <c r="J11" s="61">
        <f t="shared" si="1"/>
        <v>43.485135989878842</v>
      </c>
      <c r="K11" s="43">
        <f t="shared" si="2"/>
        <v>50.205566097407427</v>
      </c>
      <c r="L11" s="43">
        <f t="shared" si="5"/>
        <v>0.52972802024106846</v>
      </c>
      <c r="M11" s="43">
        <f t="shared" si="6"/>
        <v>4.1587602783045918</v>
      </c>
      <c r="N11" s="43">
        <f t="shared" si="7"/>
        <v>1.620809614168069</v>
      </c>
      <c r="O11" s="43">
        <f t="shared" si="8"/>
        <v>93.690702087286269</v>
      </c>
      <c r="P11" s="63">
        <f t="shared" si="9"/>
        <v>5.7795698924726606</v>
      </c>
      <c r="Q11" s="62">
        <f>(I11/'Final-Total Dry Solids'!I11)*100</f>
        <v>9.1540733020673315</v>
      </c>
      <c r="R11" s="62">
        <f>(G11/'Final-Total Dry Solids'!I11)*100</f>
        <v>8.5765155462917111</v>
      </c>
      <c r="S11" s="43">
        <f>(H11/'Final-Total Dry Solids'!I11)*100</f>
        <v>0.52906606450116134</v>
      </c>
      <c r="T11" s="43">
        <f>(C11/'Final-Total Dry Solids'!I11)*100</f>
        <v>3.9806612240171715</v>
      </c>
      <c r="U11" s="43">
        <f>(B11/'Final-Total Dry Solids'!I11)*100</f>
        <v>4.5958543222745405</v>
      </c>
      <c r="V11" s="43">
        <f>(D11/'Final-Total Dry Solids'!I11)*100</f>
        <v>4.8491691274457481E-2</v>
      </c>
      <c r="W11" s="43">
        <f>(E11/'Final-Total Dry Solids'!I11)*100</f>
        <v>0.38069596433326169</v>
      </c>
      <c r="X11" s="63">
        <f>(F11/'Final-Total Dry Solids'!I11)*100</f>
        <v>0.14837010016789973</v>
      </c>
    </row>
    <row r="12" spans="1:24" x14ac:dyDescent="0.25">
      <c r="A12" t="s">
        <v>105</v>
      </c>
      <c r="B12" s="28">
        <v>0.30250000000000554</v>
      </c>
      <c r="C12" s="29">
        <v>0.27250000000000307</v>
      </c>
      <c r="D12" s="29">
        <v>1.050000000002882E-3</v>
      </c>
      <c r="E12" s="29">
        <v>2.710000000000079E-2</v>
      </c>
      <c r="F12" s="29">
        <v>8.3000000000019725E-3</v>
      </c>
      <c r="G12" s="43">
        <f t="shared" si="3"/>
        <v>0.57500000000000862</v>
      </c>
      <c r="H12" s="43">
        <f t="shared" si="4"/>
        <v>3.5400000000002763E-2</v>
      </c>
      <c r="I12" s="43">
        <f t="shared" si="0"/>
        <v>0.61145000000001426</v>
      </c>
      <c r="J12" s="61">
        <f t="shared" si="1"/>
        <v>44.566195109983923</v>
      </c>
      <c r="K12" s="43">
        <f t="shared" si="2"/>
        <v>49.472565213835715</v>
      </c>
      <c r="L12" s="43">
        <f t="shared" si="5"/>
        <v>0.17172295363526985</v>
      </c>
      <c r="M12" s="43">
        <f t="shared" si="6"/>
        <v>4.4320876604792145</v>
      </c>
      <c r="N12" s="43">
        <f t="shared" si="7"/>
        <v>1.3574290620658727</v>
      </c>
      <c r="O12" s="43">
        <f t="shared" si="8"/>
        <v>94.038760323819645</v>
      </c>
      <c r="P12" s="63">
        <f t="shared" si="9"/>
        <v>5.7895167225450876</v>
      </c>
      <c r="Q12" s="62">
        <f>(I12/'Final-Total Dry Solids'!I12)*100</f>
        <v>9.0198334550338064</v>
      </c>
      <c r="R12" s="62">
        <f>(G12/'Final-Total Dry Solids'!I12)*100</f>
        <v>8.4821395643869408</v>
      </c>
      <c r="S12" s="43">
        <f>(H12/'Final-Total Dry Solids'!I12)*100</f>
        <v>0.52220476622489853</v>
      </c>
      <c r="T12" s="43">
        <f>(C12/'Final-Total Dry Solids'!I12)*100</f>
        <v>4.0197965761659704</v>
      </c>
      <c r="U12" s="43">
        <f>(B12/'Final-Total Dry Solids'!I12)*100</f>
        <v>4.4623429882209704</v>
      </c>
      <c r="V12" s="43">
        <f>(D12/'Final-Total Dry Solids'!I12)*100</f>
        <v>1.548912442196626E-2</v>
      </c>
      <c r="W12" s="43">
        <f>(E12/'Final-Total Dry Solids'!I12)*100</f>
        <v>0.39976692555632931</v>
      </c>
      <c r="X12" s="63">
        <f>(F12/'Final-Total Dry Solids'!I12)*100</f>
        <v>0.12243784066856919</v>
      </c>
    </row>
    <row r="13" spans="1:24" s="33" customFormat="1" x14ac:dyDescent="0.25">
      <c r="A13" t="s">
        <v>106</v>
      </c>
      <c r="B13" s="28">
        <v>0.30000000000000027</v>
      </c>
      <c r="C13" s="29">
        <v>0.26249999999999862</v>
      </c>
      <c r="D13" s="29">
        <v>3.0000000000001137E-3</v>
      </c>
      <c r="E13" s="29">
        <v>2.9250000000001108E-2</v>
      </c>
      <c r="F13" s="29">
        <v>1.0199999999997544E-2</v>
      </c>
      <c r="G13" s="43">
        <f t="shared" si="3"/>
        <v>0.56249999999999889</v>
      </c>
      <c r="H13" s="43">
        <f t="shared" si="4"/>
        <v>3.9449999999998653E-2</v>
      </c>
      <c r="I13" s="43">
        <f t="shared" si="0"/>
        <v>0.60494999999999766</v>
      </c>
      <c r="J13" s="61">
        <f t="shared" si="1"/>
        <v>43.392015869080033</v>
      </c>
      <c r="K13" s="43">
        <f t="shared" si="2"/>
        <v>49.590875278948907</v>
      </c>
      <c r="L13" s="43">
        <f t="shared" si="5"/>
        <v>0.49590875278950741</v>
      </c>
      <c r="M13" s="43">
        <f t="shared" si="6"/>
        <v>4.8351103396976978</v>
      </c>
      <c r="N13" s="43">
        <f t="shared" si="7"/>
        <v>1.6860897594838558</v>
      </c>
      <c r="O13" s="43">
        <f t="shared" si="8"/>
        <v>92.982891148028941</v>
      </c>
      <c r="P13" s="63">
        <f t="shared" si="9"/>
        <v>6.5212000991815522</v>
      </c>
      <c r="Q13" s="62">
        <f>(I13/'Final-Total Dry Solids'!I13)*100</f>
        <v>9.1454012215032545</v>
      </c>
      <c r="R13" s="62">
        <f>(G13/'Final-Total Dry Solids'!I13)*100</f>
        <v>8.50365846284088</v>
      </c>
      <c r="S13" s="43">
        <f>(H13/'Final-Total Dry Solids'!I13)*100</f>
        <v>0.59638991352722115</v>
      </c>
      <c r="T13" s="43">
        <f>(C13/'Final-Total Dry Solids'!I13)*100</f>
        <v>3.9683739493257311</v>
      </c>
      <c r="U13" s="43">
        <f>(B13/'Final-Total Dry Solids'!I13)*100</f>
        <v>4.5352845135151494</v>
      </c>
      <c r="V13" s="43">
        <f>(D13/'Final-Total Dry Solids'!I13)*100</f>
        <v>4.5352845135153169E-2</v>
      </c>
      <c r="W13" s="43">
        <f>(E13/'Final-Total Dry Solids'!I13)*100</f>
        <v>0.44219024006774343</v>
      </c>
      <c r="X13" s="63">
        <f>(F13/'Final-Total Dry Solids'!I13)*100</f>
        <v>0.15419967345947783</v>
      </c>
    </row>
    <row r="14" spans="1:24" s="33" customFormat="1" x14ac:dyDescent="0.25">
      <c r="A14" t="s">
        <v>107</v>
      </c>
      <c r="B14" s="28">
        <v>0.31499999999999861</v>
      </c>
      <c r="C14" s="29">
        <v>0.30250000000000532</v>
      </c>
      <c r="D14" s="29">
        <v>2.250000000003638E-3</v>
      </c>
      <c r="E14" s="29">
        <v>2.0749999999996049E-2</v>
      </c>
      <c r="F14" s="29">
        <v>8.049999999997226E-3</v>
      </c>
      <c r="G14" s="43">
        <f t="shared" si="3"/>
        <v>0.61750000000000393</v>
      </c>
      <c r="H14" s="43">
        <f t="shared" si="4"/>
        <v>2.8799999999993275E-2</v>
      </c>
      <c r="I14" s="43">
        <f t="shared" si="0"/>
        <v>0.64855000000000085</v>
      </c>
      <c r="J14" s="61">
        <f t="shared" si="1"/>
        <v>46.642510215095975</v>
      </c>
      <c r="K14" s="43">
        <f t="shared" si="2"/>
        <v>48.569886670264154</v>
      </c>
      <c r="L14" s="43">
        <f t="shared" si="5"/>
        <v>0.34692776193102076</v>
      </c>
      <c r="M14" s="43">
        <f t="shared" si="6"/>
        <v>3.1994449155802975</v>
      </c>
      <c r="N14" s="43">
        <f t="shared" si="7"/>
        <v>1.2412304371285507</v>
      </c>
      <c r="O14" s="43">
        <f t="shared" si="8"/>
        <v>95.212396885360135</v>
      </c>
      <c r="P14" s="63">
        <f t="shared" si="9"/>
        <v>4.4406753527088485</v>
      </c>
      <c r="Q14" s="62">
        <f>(I14/'Final-Total Dry Solids'!I14)*100</f>
        <v>9.5984075419759431</v>
      </c>
      <c r="R14" s="62">
        <f>(G14/'Final-Total Dry Solids'!I14)*100</f>
        <v>9.1388738835404748</v>
      </c>
      <c r="S14" s="43">
        <f>(H14/'Final-Total Dry Solids'!I14)*100</f>
        <v>0.42623411796907296</v>
      </c>
      <c r="T14" s="43">
        <f>(C14/'Final-Total Dry Solids'!I14)*100</f>
        <v>4.4769382182526716</v>
      </c>
      <c r="U14" s="43">
        <f>(B14/'Final-Total Dry Solids'!I14)*100</f>
        <v>4.6619356652878041</v>
      </c>
      <c r="V14" s="43">
        <f>(D14/'Final-Total Dry Solids'!I14)*100</f>
        <v>3.3299540466395439E-2</v>
      </c>
      <c r="W14" s="43">
        <f>(E14/'Final-Total Dry Solids'!I14)*100</f>
        <v>0.30709576207842515</v>
      </c>
      <c r="X14" s="63">
        <f>(F14/'Final-Total Dry Solids'!I14)*100</f>
        <v>0.11913835589064778</v>
      </c>
    </row>
    <row r="15" spans="1:24" x14ac:dyDescent="0.25">
      <c r="A15" t="s">
        <v>108</v>
      </c>
      <c r="B15" s="28">
        <v>0.34499999999999487</v>
      </c>
      <c r="C15" s="29">
        <v>0.30000000000000027</v>
      </c>
      <c r="D15" s="29">
        <v>1.2500000000024158E-3</v>
      </c>
      <c r="E15" s="29">
        <v>2.120000000000033E-2</v>
      </c>
      <c r="F15" s="29">
        <v>8.049999999997226E-3</v>
      </c>
      <c r="G15" s="43">
        <f t="shared" si="3"/>
        <v>0.64499999999999513</v>
      </c>
      <c r="H15" s="43">
        <f t="shared" si="4"/>
        <v>2.9249999999997556E-2</v>
      </c>
      <c r="I15" s="43">
        <f t="shared" si="0"/>
        <v>0.6754999999999951</v>
      </c>
      <c r="J15" s="61">
        <f t="shared" si="1"/>
        <v>44.411547002220942</v>
      </c>
      <c r="K15" s="43">
        <f t="shared" si="2"/>
        <v>51.073279052553275</v>
      </c>
      <c r="L15" s="43">
        <f t="shared" si="5"/>
        <v>0.18504811250961137</v>
      </c>
      <c r="M15" s="43">
        <f t="shared" si="6"/>
        <v>3.1384159881569924</v>
      </c>
      <c r="N15" s="43">
        <f t="shared" si="7"/>
        <v>1.1917098445591836</v>
      </c>
      <c r="O15" s="43">
        <f t="shared" si="8"/>
        <v>95.484826054774203</v>
      </c>
      <c r="P15" s="63">
        <f t="shared" si="9"/>
        <v>4.3301258327161758</v>
      </c>
      <c r="Q15" s="62">
        <f>(I15/'Final-Total Dry Solids'!I15)*100</f>
        <v>9.6499999999999382</v>
      </c>
      <c r="R15" s="62">
        <f>(G15/'Final-Total Dry Solids'!I15)*100</f>
        <v>9.2142857142856514</v>
      </c>
      <c r="S15" s="43">
        <f>(H15/'Final-Total Dry Solids'!I15)*100</f>
        <v>0.41785714285710829</v>
      </c>
      <c r="T15" s="43">
        <f>(C15/'Final-Total Dry Solids'!I15)*100</f>
        <v>4.2857142857142927</v>
      </c>
      <c r="U15" s="43">
        <f>(B15/'Final-Total Dry Solids'!I15)*100</f>
        <v>4.9285714285713595</v>
      </c>
      <c r="V15" s="43">
        <f>(D15/'Final-Total Dry Solids'!I15)*100</f>
        <v>1.7857142857177384E-2</v>
      </c>
      <c r="W15" s="43">
        <f>(E15/'Final-Total Dry Solids'!I15)*100</f>
        <v>0.30285714285714782</v>
      </c>
      <c r="X15" s="63">
        <f>(F15/'Final-Total Dry Solids'!I15)*100</f>
        <v>0.11499999999996047</v>
      </c>
    </row>
    <row r="18" spans="2:4" x14ac:dyDescent="0.25">
      <c r="B18" s="80"/>
      <c r="C18" s="81"/>
      <c r="D18" s="81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2017-06-09T12:24:55Z</dcterms:modified>
</cp:coreProperties>
</file>